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75" yWindow="15" windowWidth="21075" windowHeight="9510" tabRatio="952"/>
  </bookViews>
  <sheets>
    <sheet name="General Instructions" sheetId="31" r:id="rId1"/>
    <sheet name="Section A" sheetId="1" r:id="rId2"/>
    <sheet name="Section A - ICI" sheetId="26" r:id="rId3"/>
    <sheet name="Section B - Cash" sheetId="8" r:id="rId4"/>
    <sheet name="Section B - In-Kind" sheetId="32" r:id="rId5"/>
    <sheet name="Section B - Leverage" sheetId="38" r:id="rId6"/>
    <sheet name="Certification " sheetId="5" r:id="rId7"/>
    <sheet name="Sheet1" sheetId="7" state="hidden" r:id="rId8"/>
    <sheet name="FFATA Form" sheetId="30" r:id="rId9"/>
    <sheet name="Personnel" sheetId="9" r:id="rId10"/>
    <sheet name="Fringe Benefits" sheetId="10" r:id="rId11"/>
    <sheet name="Travel" sheetId="11" r:id="rId12"/>
    <sheet name="Equipment " sheetId="12" r:id="rId13"/>
    <sheet name="Supplies" sheetId="13" r:id="rId14"/>
    <sheet name="Contractual Services" sheetId="14" r:id="rId15"/>
    <sheet name="Consultant" sheetId="15" r:id="rId16"/>
    <sheet name="Construction " sheetId="16" r:id="rId17"/>
    <sheet name="Occupancy " sheetId="17" r:id="rId18"/>
    <sheet name="R &amp; D " sheetId="18" r:id="rId19"/>
    <sheet name="Telecommunications " sheetId="19" r:id="rId20"/>
    <sheet name="Training &amp; Education" sheetId="20" r:id="rId21"/>
    <sheet name="Direct Administrative " sheetId="21" r:id="rId22"/>
    <sheet name="Miscellaneous (other) Costs " sheetId="22" r:id="rId23"/>
    <sheet name="Training" sheetId="23" r:id="rId24"/>
    <sheet name="Supportive Services" sheetId="33" r:id="rId25"/>
    <sheet name="Participant Wages" sheetId="34" r:id="rId26"/>
    <sheet name="Indirect Costs " sheetId="24" r:id="rId27"/>
    <sheet name="Narrative Summary " sheetId="25" r:id="rId28"/>
    <sheet name="Agency Approval" sheetId="29" r:id="rId29"/>
  </sheets>
  <definedNames>
    <definedName name="OLE_LINK1" localSheetId="28">'Agency Approval'!#REF!</definedName>
    <definedName name="OLE_LINK2" localSheetId="28">'Agency Approval'!#REF!</definedName>
    <definedName name="OLE_LINK4" localSheetId="0">'General Instructions'!#REF!</definedName>
    <definedName name="_xlnm.Print_Area" localSheetId="16">'Construction '!$A$1:$G$49</definedName>
    <definedName name="_xlnm.Print_Area" localSheetId="15">Consultant!$A$1:$I$54</definedName>
    <definedName name="_xlnm.Print_Area" localSheetId="14">'Contractual Services'!$A$1:$G$61</definedName>
    <definedName name="_xlnm.Print_Area" localSheetId="21">'Direct Administrative '!$A$1:$H$54</definedName>
    <definedName name="_xlnm.Print_Area" localSheetId="12">'Equipment '!$A$1:$G$52</definedName>
    <definedName name="_xlnm.Print_Area" localSheetId="10">'Fringe Benefits'!$A$1:$H$58</definedName>
    <definedName name="_xlnm.Print_Area" localSheetId="0">'General Instructions'!$A$1:$P$110</definedName>
    <definedName name="_xlnm.Print_Area" localSheetId="26">'Indirect Costs '!$A$1:$H$55</definedName>
    <definedName name="_xlnm.Print_Area" localSheetId="22">'Miscellaneous (other) Costs '!$A$1:$G$53</definedName>
    <definedName name="_xlnm.Print_Area" localSheetId="27">'Narrative Summary '!$A$1:$H$58</definedName>
    <definedName name="_xlnm.Print_Area" localSheetId="17">'Occupancy '!$A$1:$H$53</definedName>
    <definedName name="_xlnm.Print_Area" localSheetId="25">'Participant Wages'!$A$1:$G$58</definedName>
    <definedName name="_xlnm.Print_Area" localSheetId="9">Personnel!$A$1:$H$59</definedName>
    <definedName name="_xlnm.Print_Area" localSheetId="18">'R &amp; D '!$A$1:$G$50</definedName>
    <definedName name="_xlnm.Print_Area" localSheetId="1">'Section A'!$A$1:$F$46</definedName>
    <definedName name="_xlnm.Print_Area" localSheetId="2">'Section A - ICI'!$B$1:$L$30</definedName>
    <definedName name="_xlnm.Print_Area" localSheetId="3">'Section B - Cash'!$A$1:$F$55</definedName>
    <definedName name="_xlnm.Print_Area" localSheetId="4">'Section B - In-Kind'!$A$1:$F$55</definedName>
    <definedName name="_xlnm.Print_Area" localSheetId="5">'Section B - Leverage'!$A$1:$F$55</definedName>
    <definedName name="_xlnm.Print_Area" localSheetId="13">Supplies!$A$1:$H$61</definedName>
    <definedName name="_xlnm.Print_Area" localSheetId="24">'Supportive Services'!$A$1:$G$58</definedName>
    <definedName name="_xlnm.Print_Area" localSheetId="19">'Telecommunications '!$A$1:$G$56</definedName>
    <definedName name="_xlnm.Print_Area" localSheetId="23">Training!$A$1:$G$58</definedName>
    <definedName name="_xlnm.Print_Area" localSheetId="20">'Training &amp; Education'!$A$1:$G$56</definedName>
    <definedName name="_xlnm.Print_Area" localSheetId="11">Travel!$A$1:$I$59</definedName>
    <definedName name="_xlnm.Print_Titles" localSheetId="27">'Narrative Summary '!$A:$A,'Narrative Summary '!$3:$3</definedName>
  </definedNames>
  <calcPr calcId="145621"/>
</workbook>
</file>

<file path=xl/calcChain.xml><?xml version="1.0" encoding="utf-8"?>
<calcChain xmlns="http://schemas.openxmlformats.org/spreadsheetml/2006/main">
  <c r="C51" i="38" l="1"/>
  <c r="C49" i="38"/>
  <c r="C43" i="32"/>
  <c r="F43" i="32" s="1"/>
  <c r="O37" i="25"/>
  <c r="E37" i="25"/>
  <c r="C33" i="8"/>
  <c r="M37" i="25"/>
  <c r="D30" i="25"/>
  <c r="G15" i="22"/>
  <c r="G16" i="22" s="1"/>
  <c r="G41" i="22" s="1"/>
  <c r="E31" i="25" s="1"/>
  <c r="H15" i="17"/>
  <c r="H16" i="17" s="1"/>
  <c r="H41" i="17" s="1"/>
  <c r="E21" i="25" s="1"/>
  <c r="M21" i="25" s="1"/>
  <c r="E41" i="1"/>
  <c r="D41" i="1"/>
  <c r="E50" i="8"/>
  <c r="D50" i="8"/>
  <c r="E50" i="32"/>
  <c r="D50" i="32"/>
  <c r="E50" i="38"/>
  <c r="D50" i="38"/>
  <c r="F33" i="8"/>
  <c r="H29" i="24"/>
  <c r="H30" i="24" s="1"/>
  <c r="H53" i="24" s="1"/>
  <c r="G39" i="25" s="1"/>
  <c r="H26" i="24"/>
  <c r="H27" i="24" s="1"/>
  <c r="H52" i="24" s="1"/>
  <c r="G38" i="25" s="1"/>
  <c r="O38" i="25" s="1"/>
  <c r="G32" i="34"/>
  <c r="G33" i="34" s="1"/>
  <c r="G56" i="34" s="1"/>
  <c r="G37" i="25" s="1"/>
  <c r="G29" i="34"/>
  <c r="G30" i="34" s="1"/>
  <c r="G55" i="34" s="1"/>
  <c r="G36" i="25" s="1"/>
  <c r="G26" i="34"/>
  <c r="G27" i="34" s="1"/>
  <c r="G51" i="34" s="1"/>
  <c r="C49" i="32" s="1"/>
  <c r="F49" i="32" s="1"/>
  <c r="G23" i="34"/>
  <c r="G24" i="34" s="1"/>
  <c r="G50" i="34" s="1"/>
  <c r="C48" i="32" s="1"/>
  <c r="G20" i="34"/>
  <c r="G21" i="34" s="1"/>
  <c r="G46" i="34" s="1"/>
  <c r="C49" i="8" s="1"/>
  <c r="F49" i="8" s="1"/>
  <c r="G17" i="34"/>
  <c r="G18" i="34" s="1"/>
  <c r="G45" i="34" s="1"/>
  <c r="F49" i="38" s="1"/>
  <c r="G14" i="34"/>
  <c r="G13" i="34"/>
  <c r="G12" i="34"/>
  <c r="G9" i="34"/>
  <c r="G8" i="34"/>
  <c r="G7" i="34"/>
  <c r="G1" i="34"/>
  <c r="G32" i="33"/>
  <c r="G33" i="33" s="1"/>
  <c r="G56" i="33" s="1"/>
  <c r="G35" i="25" s="1"/>
  <c r="G29" i="33"/>
  <c r="G30" i="33" s="1"/>
  <c r="G55" i="33" s="1"/>
  <c r="G34" i="25" s="1"/>
  <c r="G26" i="33"/>
  <c r="G27" i="33" s="1"/>
  <c r="G51" i="33" s="1"/>
  <c r="C47" i="32" s="1"/>
  <c r="F47" i="32" s="1"/>
  <c r="G23" i="33"/>
  <c r="G24" i="33" s="1"/>
  <c r="G50" i="33" s="1"/>
  <c r="C46" i="32" s="1"/>
  <c r="G20" i="33"/>
  <c r="G21" i="33" s="1"/>
  <c r="G46" i="33" s="1"/>
  <c r="C47" i="8" s="1"/>
  <c r="F47" i="8" s="1"/>
  <c r="G17" i="33"/>
  <c r="G18" i="33" s="1"/>
  <c r="G45" i="33" s="1"/>
  <c r="G14" i="33"/>
  <c r="G13" i="33"/>
  <c r="G12" i="33"/>
  <c r="G9" i="33"/>
  <c r="G8" i="33"/>
  <c r="G7" i="33"/>
  <c r="G1" i="33"/>
  <c r="G32" i="23"/>
  <c r="G33" i="23" s="1"/>
  <c r="G56" i="23" s="1"/>
  <c r="G33" i="25" s="1"/>
  <c r="G29" i="23"/>
  <c r="G30" i="23" s="1"/>
  <c r="G55" i="23" s="1"/>
  <c r="G32" i="25" s="1"/>
  <c r="G27" i="22"/>
  <c r="G28" i="22" s="1"/>
  <c r="G51" i="22" s="1"/>
  <c r="G24" i="22"/>
  <c r="G25" i="22" s="1"/>
  <c r="G50" i="22" s="1"/>
  <c r="G30" i="25" s="1"/>
  <c r="G21" i="22"/>
  <c r="G22" i="22" s="1"/>
  <c r="G46" i="22" s="1"/>
  <c r="F31" i="25" s="1"/>
  <c r="N31" i="25" s="1"/>
  <c r="H28" i="21"/>
  <c r="H29" i="21" s="1"/>
  <c r="H52" i="21" s="1"/>
  <c r="G29" i="25" s="1"/>
  <c r="H25" i="21"/>
  <c r="H26" i="21" s="1"/>
  <c r="H51" i="21" s="1"/>
  <c r="G28" i="25" s="1"/>
  <c r="G30" i="20"/>
  <c r="G31" i="20" s="1"/>
  <c r="G54" i="20" s="1"/>
  <c r="G27" i="25" s="1"/>
  <c r="G27" i="20"/>
  <c r="G28" i="20" s="1"/>
  <c r="G53" i="20" s="1"/>
  <c r="G26" i="25" s="1"/>
  <c r="G30" i="19"/>
  <c r="G31" i="19" s="1"/>
  <c r="G54" i="19" s="1"/>
  <c r="G25" i="25" s="1"/>
  <c r="G27" i="19"/>
  <c r="G28" i="19" s="1"/>
  <c r="G53" i="19" s="1"/>
  <c r="G24" i="25" s="1"/>
  <c r="G25" i="18"/>
  <c r="G48" i="18" s="1"/>
  <c r="G19" i="18"/>
  <c r="G43" i="18" s="1"/>
  <c r="F23" i="25" s="1"/>
  <c r="G13" i="18"/>
  <c r="G38" i="18" s="1"/>
  <c r="E23" i="25" s="1"/>
  <c r="G22" i="18"/>
  <c r="G47" i="18" s="1"/>
  <c r="C34" i="38" s="1"/>
  <c r="H27" i="17"/>
  <c r="H28" i="17" s="1"/>
  <c r="H51" i="17" s="1"/>
  <c r="G21" i="25" s="1"/>
  <c r="H21" i="17"/>
  <c r="H22" i="17" s="1"/>
  <c r="H46" i="17" s="1"/>
  <c r="F21" i="25" s="1"/>
  <c r="H24" i="17"/>
  <c r="H25" i="17" s="1"/>
  <c r="H50" i="17" s="1"/>
  <c r="G20" i="25" s="1"/>
  <c r="O39" i="25" l="1"/>
  <c r="C53" i="38"/>
  <c r="F53" i="38" s="1"/>
  <c r="E36" i="25"/>
  <c r="M36" i="25" s="1"/>
  <c r="F36" i="25"/>
  <c r="N36" i="25" s="1"/>
  <c r="F37" i="25"/>
  <c r="N37" i="25" s="1"/>
  <c r="O36" i="25"/>
  <c r="C48" i="38"/>
  <c r="C47" i="38"/>
  <c r="O35" i="25" s="1"/>
  <c r="O34" i="25"/>
  <c r="C46" i="38"/>
  <c r="F35" i="25"/>
  <c r="N35" i="25" s="1"/>
  <c r="F34" i="25"/>
  <c r="N34" i="25" s="1"/>
  <c r="E35" i="25"/>
  <c r="M35" i="25" s="1"/>
  <c r="E34" i="25"/>
  <c r="M34" i="25" s="1"/>
  <c r="C46" i="8"/>
  <c r="O33" i="25"/>
  <c r="C45" i="38"/>
  <c r="C44" i="38"/>
  <c r="O32" i="25" s="1"/>
  <c r="G31" i="25"/>
  <c r="O31" i="25" s="1"/>
  <c r="C43" i="38"/>
  <c r="F43" i="38" s="1"/>
  <c r="O30" i="25"/>
  <c r="C42" i="38"/>
  <c r="C43" i="8"/>
  <c r="O29" i="25"/>
  <c r="C41" i="38"/>
  <c r="C40" i="38"/>
  <c r="O28" i="25" s="1"/>
  <c r="C39" i="38"/>
  <c r="O27" i="25" s="1"/>
  <c r="C38" i="38"/>
  <c r="O26" i="25" s="1"/>
  <c r="O25" i="25"/>
  <c r="C37" i="38"/>
  <c r="C36" i="38"/>
  <c r="O24" i="25" s="1"/>
  <c r="G23" i="25"/>
  <c r="C35" i="38"/>
  <c r="F35" i="38" s="1"/>
  <c r="G22" i="25"/>
  <c r="O22" i="25" s="1"/>
  <c r="N23" i="25"/>
  <c r="C35" i="32"/>
  <c r="F35" i="32" s="1"/>
  <c r="C35" i="8"/>
  <c r="F35" i="8" s="1"/>
  <c r="O21" i="25"/>
  <c r="C33" i="38"/>
  <c r="F33" i="38" s="1"/>
  <c r="C32" i="38"/>
  <c r="O20" i="25" s="1"/>
  <c r="N21" i="25"/>
  <c r="C33" i="32"/>
  <c r="F33" i="32" s="1"/>
  <c r="G10" i="34"/>
  <c r="G39" i="34" s="1"/>
  <c r="G15" i="34"/>
  <c r="G40" i="34" s="1"/>
  <c r="C48" i="8"/>
  <c r="G15" i="33"/>
  <c r="G40" i="33" s="1"/>
  <c r="G10" i="33"/>
  <c r="G39" i="33" s="1"/>
  <c r="H23" i="25"/>
  <c r="H31" i="25"/>
  <c r="H21" i="25"/>
  <c r="G24" i="16"/>
  <c r="G47" i="16" s="1"/>
  <c r="G21" i="16"/>
  <c r="G46" i="16" s="1"/>
  <c r="G18" i="16"/>
  <c r="G42" i="16" s="1"/>
  <c r="G12" i="16"/>
  <c r="G37" i="16" s="1"/>
  <c r="I30" i="15"/>
  <c r="I31" i="15" s="1"/>
  <c r="I52" i="15" s="1"/>
  <c r="I27" i="15"/>
  <c r="I28" i="15" s="1"/>
  <c r="I51" i="15" s="1"/>
  <c r="I24" i="15"/>
  <c r="I25" i="15" s="1"/>
  <c r="I47" i="15" s="1"/>
  <c r="I18" i="15"/>
  <c r="I19" i="15" s="1"/>
  <c r="I42" i="15" s="1"/>
  <c r="C39" i="1" l="1"/>
  <c r="D36" i="25"/>
  <c r="C40" i="1"/>
  <c r="F40" i="1" s="1"/>
  <c r="D37" i="25"/>
  <c r="F47" i="38"/>
  <c r="C38" i="1"/>
  <c r="D35" i="25"/>
  <c r="C37" i="1"/>
  <c r="D34" i="25"/>
  <c r="M31" i="25"/>
  <c r="F43" i="8"/>
  <c r="O23" i="25"/>
  <c r="M23" i="25"/>
  <c r="E19" i="25"/>
  <c r="M19" i="25" s="1"/>
  <c r="C31" i="8"/>
  <c r="F31" i="8" s="1"/>
  <c r="F19" i="25"/>
  <c r="N19" i="25" s="1"/>
  <c r="C31" i="32"/>
  <c r="F31" i="32" s="1"/>
  <c r="G18" i="25"/>
  <c r="O18" i="25" s="1"/>
  <c r="C30" i="38"/>
  <c r="G19" i="25"/>
  <c r="C31" i="38"/>
  <c r="F31" i="38" s="1"/>
  <c r="E17" i="25"/>
  <c r="C29" i="8"/>
  <c r="F29" i="8" s="1"/>
  <c r="F17" i="25"/>
  <c r="N17" i="25" s="1"/>
  <c r="C29" i="32"/>
  <c r="F29" i="32" s="1"/>
  <c r="G16" i="25"/>
  <c r="C28" i="38"/>
  <c r="G17" i="25"/>
  <c r="O17" i="25" s="1"/>
  <c r="C29" i="38"/>
  <c r="F29" i="38" s="1"/>
  <c r="G58" i="34"/>
  <c r="G58" i="33"/>
  <c r="G36" i="14"/>
  <c r="G59" i="14" s="1"/>
  <c r="G33" i="14"/>
  <c r="G58" i="14" s="1"/>
  <c r="H35" i="13"/>
  <c r="H36" i="13" s="1"/>
  <c r="H59" i="13" s="1"/>
  <c r="H32" i="13"/>
  <c r="H33" i="13" s="1"/>
  <c r="H58" i="13" s="1"/>
  <c r="G28" i="12"/>
  <c r="G29" i="12" s="1"/>
  <c r="G50" i="12" s="1"/>
  <c r="G25" i="12"/>
  <c r="G26" i="12" s="1"/>
  <c r="G49" i="12" s="1"/>
  <c r="I33" i="11"/>
  <c r="I34" i="11" s="1"/>
  <c r="I57" i="11" s="1"/>
  <c r="I30" i="11"/>
  <c r="I31" i="11" s="1"/>
  <c r="I56" i="11" s="1"/>
  <c r="H32" i="10"/>
  <c r="H33" i="10" s="1"/>
  <c r="H56" i="10" s="1"/>
  <c r="H29" i="10"/>
  <c r="H30" i="10" s="1"/>
  <c r="H55" i="10" s="1"/>
  <c r="H33" i="9"/>
  <c r="H34" i="9" s="1"/>
  <c r="H57" i="9" s="1"/>
  <c r="H30" i="9"/>
  <c r="H31" i="9" s="1"/>
  <c r="H56" i="9" s="1"/>
  <c r="L36" i="25" l="1"/>
  <c r="L37" i="25"/>
  <c r="L35" i="25"/>
  <c r="F38" i="1"/>
  <c r="L34" i="25"/>
  <c r="H19" i="25"/>
  <c r="O19" i="25"/>
  <c r="M17" i="25"/>
  <c r="O16" i="25"/>
  <c r="H17" i="25"/>
  <c r="G15" i="25"/>
  <c r="O15" i="25" s="1"/>
  <c r="C27" i="38"/>
  <c r="G14" i="25"/>
  <c r="C26" i="38"/>
  <c r="G13" i="25"/>
  <c r="O13" i="25" s="1"/>
  <c r="C25" i="38"/>
  <c r="G12" i="25"/>
  <c r="O12" i="25" s="1"/>
  <c r="C24" i="38"/>
  <c r="G11" i="25"/>
  <c r="O11" i="25" s="1"/>
  <c r="C23" i="38"/>
  <c r="G10" i="25"/>
  <c r="O10" i="25" s="1"/>
  <c r="C22" i="38"/>
  <c r="G8" i="25"/>
  <c r="C20" i="38"/>
  <c r="G9" i="25"/>
  <c r="O9" i="25" s="1"/>
  <c r="C21" i="38"/>
  <c r="G6" i="25"/>
  <c r="O6" i="25" s="1"/>
  <c r="C18" i="38"/>
  <c r="G7" i="25"/>
  <c r="O7" i="25" s="1"/>
  <c r="C19" i="38"/>
  <c r="G4" i="25"/>
  <c r="O4" i="25" s="1"/>
  <c r="C16" i="38"/>
  <c r="G5" i="25"/>
  <c r="C17" i="38"/>
  <c r="D22" i="25"/>
  <c r="F30" i="38"/>
  <c r="E55" i="38"/>
  <c r="F48" i="38"/>
  <c r="F46" i="38"/>
  <c r="F34" i="38"/>
  <c r="F32" i="38"/>
  <c r="E12" i="38"/>
  <c r="D12" i="38"/>
  <c r="C12" i="38"/>
  <c r="F11" i="38"/>
  <c r="F10" i="38"/>
  <c r="F9" i="38"/>
  <c r="A4" i="38"/>
  <c r="E3" i="38"/>
  <c r="D3" i="38"/>
  <c r="A3" i="38"/>
  <c r="E2" i="38"/>
  <c r="C2" i="38"/>
  <c r="A2" i="38"/>
  <c r="E1" i="38"/>
  <c r="O14" i="25" l="1"/>
  <c r="G45" i="25"/>
  <c r="O8" i="25"/>
  <c r="G51" i="25"/>
  <c r="O5" i="25"/>
  <c r="D55" i="38"/>
  <c r="F12" i="38"/>
  <c r="H23" i="24"/>
  <c r="H24" i="24" s="1"/>
  <c r="H48" i="24" s="1"/>
  <c r="C53" i="32" s="1"/>
  <c r="F53" i="32" s="1"/>
  <c r="H17" i="24"/>
  <c r="H18" i="24" s="1"/>
  <c r="H43" i="24" s="1"/>
  <c r="C53" i="8" s="1"/>
  <c r="F53" i="8" s="1"/>
  <c r="H11" i="24"/>
  <c r="H10" i="24"/>
  <c r="G57" i="25" l="1"/>
  <c r="F48" i="32"/>
  <c r="H12" i="24"/>
  <c r="H37" i="24" s="1"/>
  <c r="C44" i="1" s="1"/>
  <c r="F44" i="1" s="1"/>
  <c r="G26" i="23"/>
  <c r="G27" i="23" s="1"/>
  <c r="G51" i="23" s="1"/>
  <c r="G20" i="23"/>
  <c r="G21" i="23" s="1"/>
  <c r="G46" i="23" s="1"/>
  <c r="C45" i="8" s="1"/>
  <c r="F45" i="8" s="1"/>
  <c r="G14" i="23"/>
  <c r="G13" i="23"/>
  <c r="G12" i="23"/>
  <c r="H22" i="21"/>
  <c r="H23" i="21" s="1"/>
  <c r="H47" i="21" s="1"/>
  <c r="H16" i="21"/>
  <c r="H17" i="21" s="1"/>
  <c r="H42" i="21" s="1"/>
  <c r="C41" i="8" s="1"/>
  <c r="F41" i="8" s="1"/>
  <c r="H10" i="21"/>
  <c r="H11" i="21" s="1"/>
  <c r="H36" i="21" s="1"/>
  <c r="C33" i="1" s="1"/>
  <c r="F33" i="1" s="1"/>
  <c r="G24" i="20"/>
  <c r="G25" i="20" s="1"/>
  <c r="G49" i="20" s="1"/>
  <c r="G18" i="20"/>
  <c r="G19" i="20" s="1"/>
  <c r="G44" i="20" s="1"/>
  <c r="C39" i="8" s="1"/>
  <c r="F39" i="8" s="1"/>
  <c r="G12" i="20"/>
  <c r="G11" i="20"/>
  <c r="G24" i="19"/>
  <c r="G25" i="19" s="1"/>
  <c r="G49" i="19" s="1"/>
  <c r="G18" i="19"/>
  <c r="G19" i="19" s="1"/>
  <c r="G44" i="19" s="1"/>
  <c r="C37" i="8" s="1"/>
  <c r="F37" i="8" s="1"/>
  <c r="G12" i="19"/>
  <c r="G11" i="19"/>
  <c r="G30" i="14"/>
  <c r="G54" i="14" s="1"/>
  <c r="G24" i="14"/>
  <c r="G49" i="14" s="1"/>
  <c r="C27" i="8" s="1"/>
  <c r="F27" i="8" s="1"/>
  <c r="G18" i="14"/>
  <c r="G43" i="14" s="1"/>
  <c r="C23" i="1" s="1"/>
  <c r="F23" i="1" s="1"/>
  <c r="F45" i="38" l="1"/>
  <c r="C45" i="32"/>
  <c r="F45" i="32" s="1"/>
  <c r="F41" i="38"/>
  <c r="C41" i="32"/>
  <c r="F41" i="32" s="1"/>
  <c r="G13" i="20"/>
  <c r="G38" i="20" s="1"/>
  <c r="C31" i="1" s="1"/>
  <c r="F31" i="1" s="1"/>
  <c r="F39" i="38"/>
  <c r="C39" i="32"/>
  <c r="F39" i="32" s="1"/>
  <c r="F37" i="38"/>
  <c r="C37" i="32"/>
  <c r="F37" i="32" s="1"/>
  <c r="G13" i="19"/>
  <c r="G38" i="19" s="1"/>
  <c r="C29" i="1" s="1"/>
  <c r="F29" i="1" s="1"/>
  <c r="C27" i="32"/>
  <c r="F27" i="32" s="1"/>
  <c r="F27" i="38"/>
  <c r="F15" i="25"/>
  <c r="N15" i="25" s="1"/>
  <c r="E15" i="25"/>
  <c r="M15" i="25" s="1"/>
  <c r="D15" i="25"/>
  <c r="L15" i="25" s="1"/>
  <c r="F25" i="25"/>
  <c r="N25" i="25" s="1"/>
  <c r="E25" i="25"/>
  <c r="M25" i="25" s="1"/>
  <c r="F27" i="25"/>
  <c r="N27" i="25" s="1"/>
  <c r="E27" i="25"/>
  <c r="M27" i="25" s="1"/>
  <c r="D29" i="25"/>
  <c r="L29" i="25" s="1"/>
  <c r="E29" i="25"/>
  <c r="M29" i="25" s="1"/>
  <c r="F29" i="25"/>
  <c r="N29" i="25" s="1"/>
  <c r="F33" i="25"/>
  <c r="N33" i="25" s="1"/>
  <c r="E33" i="25"/>
  <c r="M33" i="25" s="1"/>
  <c r="H35" i="25"/>
  <c r="H34" i="25"/>
  <c r="H37" i="25"/>
  <c r="F48" i="8"/>
  <c r="H36" i="25"/>
  <c r="G15" i="23"/>
  <c r="G40" i="23" s="1"/>
  <c r="C36" i="1" s="1"/>
  <c r="F36" i="1" s="1"/>
  <c r="H29" i="13"/>
  <c r="H30" i="13" s="1"/>
  <c r="H54" i="13" s="1"/>
  <c r="H23" i="13"/>
  <c r="H24" i="13" s="1"/>
  <c r="H49" i="13" s="1"/>
  <c r="C25" i="8" s="1"/>
  <c r="F25" i="8" s="1"/>
  <c r="H17" i="13"/>
  <c r="H16" i="13"/>
  <c r="H15" i="13"/>
  <c r="H14" i="13"/>
  <c r="H13" i="13"/>
  <c r="H29" i="25" l="1"/>
  <c r="D27" i="25"/>
  <c r="L27" i="25" s="1"/>
  <c r="D25" i="25"/>
  <c r="F25" i="38"/>
  <c r="C25" i="32"/>
  <c r="F25" i="32" s="1"/>
  <c r="H27" i="25"/>
  <c r="H15" i="25"/>
  <c r="F13" i="25"/>
  <c r="E13" i="25"/>
  <c r="M13" i="25" s="1"/>
  <c r="D33" i="25"/>
  <c r="F39" i="1"/>
  <c r="H18" i="13"/>
  <c r="H43" i="13" s="1"/>
  <c r="C21" i="1" s="1"/>
  <c r="F21" i="1" s="1"/>
  <c r="G22" i="12"/>
  <c r="G23" i="12" s="1"/>
  <c r="G45" i="12" s="1"/>
  <c r="G16" i="12"/>
  <c r="G17" i="12" s="1"/>
  <c r="G40" i="12" s="1"/>
  <c r="C23" i="8" s="1"/>
  <c r="F23" i="8" s="1"/>
  <c r="G10" i="12"/>
  <c r="G11" i="12" s="1"/>
  <c r="G34" i="12" s="1"/>
  <c r="C19" i="1" s="1"/>
  <c r="F19" i="1" s="1"/>
  <c r="I27" i="11"/>
  <c r="I28" i="11" s="1"/>
  <c r="I52" i="11" s="1"/>
  <c r="I21" i="11"/>
  <c r="I22" i="11" s="1"/>
  <c r="I47" i="11" s="1"/>
  <c r="C21" i="8" s="1"/>
  <c r="F21" i="8" s="1"/>
  <c r="I15" i="11"/>
  <c r="I14" i="11"/>
  <c r="I13" i="11"/>
  <c r="I12" i="11"/>
  <c r="H26" i="10"/>
  <c r="H27" i="10" s="1"/>
  <c r="H51" i="10" s="1"/>
  <c r="H20" i="10"/>
  <c r="H21" i="10" s="1"/>
  <c r="H46" i="10" s="1"/>
  <c r="C19" i="8" s="1"/>
  <c r="F19" i="8" s="1"/>
  <c r="H14" i="10"/>
  <c r="H13" i="10"/>
  <c r="H12" i="10"/>
  <c r="H27" i="9"/>
  <c r="H28" i="9" s="1"/>
  <c r="H52" i="9" s="1"/>
  <c r="H21" i="9"/>
  <c r="H22" i="9" s="1"/>
  <c r="H47" i="9" s="1"/>
  <c r="C17" i="8" s="1"/>
  <c r="F17" i="8" s="1"/>
  <c r="H15" i="9"/>
  <c r="H14" i="9"/>
  <c r="H13" i="9"/>
  <c r="H33" i="25" l="1"/>
  <c r="L33" i="25"/>
  <c r="H25" i="25"/>
  <c r="L25" i="25"/>
  <c r="N13" i="25"/>
  <c r="F23" i="38"/>
  <c r="C23" i="32"/>
  <c r="F23" i="32" s="1"/>
  <c r="F21" i="38"/>
  <c r="C21" i="32"/>
  <c r="F21" i="32" s="1"/>
  <c r="F19" i="38"/>
  <c r="C19" i="32"/>
  <c r="F19" i="32" s="1"/>
  <c r="C17" i="32"/>
  <c r="H16" i="9"/>
  <c r="H41" i="9" s="1"/>
  <c r="C13" i="1" s="1"/>
  <c r="F13" i="1" s="1"/>
  <c r="F9" i="25"/>
  <c r="N9" i="25" s="1"/>
  <c r="E11" i="25"/>
  <c r="M11" i="25" s="1"/>
  <c r="D13" i="25"/>
  <c r="F11" i="25"/>
  <c r="N11" i="25" s="1"/>
  <c r="D11" i="25"/>
  <c r="L11" i="25" s="1"/>
  <c r="F7" i="25"/>
  <c r="N7" i="25" s="1"/>
  <c r="E7" i="25"/>
  <c r="M7" i="25" s="1"/>
  <c r="F5" i="25"/>
  <c r="E5" i="25"/>
  <c r="E9" i="25"/>
  <c r="M9" i="25" s="1"/>
  <c r="I16" i="11"/>
  <c r="I41" i="11" s="1"/>
  <c r="C17" i="1" s="1"/>
  <c r="F17" i="1" s="1"/>
  <c r="H15" i="10"/>
  <c r="H40" i="10" s="1"/>
  <c r="C15" i="1" s="1"/>
  <c r="F15" i="1" s="1"/>
  <c r="A4" i="32"/>
  <c r="E3" i="32"/>
  <c r="A3" i="32"/>
  <c r="E2" i="32"/>
  <c r="C2" i="32"/>
  <c r="A2" i="32"/>
  <c r="A4" i="8"/>
  <c r="E3" i="8"/>
  <c r="A3" i="8"/>
  <c r="E2" i="8"/>
  <c r="C2" i="8"/>
  <c r="A2" i="8"/>
  <c r="H13" i="25" l="1"/>
  <c r="L13" i="25"/>
  <c r="N5" i="25"/>
  <c r="M5" i="25"/>
  <c r="D5" i="25"/>
  <c r="L5" i="25" s="1"/>
  <c r="F17" i="38"/>
  <c r="F17" i="32"/>
  <c r="H11" i="25"/>
  <c r="H5" i="25"/>
  <c r="D7" i="25"/>
  <c r="D9" i="25"/>
  <c r="H9" i="25" l="1"/>
  <c r="L9" i="25"/>
  <c r="H7" i="25"/>
  <c r="L7" i="25"/>
  <c r="H20" i="24"/>
  <c r="H14" i="24"/>
  <c r="H7" i="24"/>
  <c r="H6" i="24"/>
  <c r="G23" i="23"/>
  <c r="G24" i="23" s="1"/>
  <c r="G50" i="23" s="1"/>
  <c r="G17" i="23"/>
  <c r="G18" i="23" s="1"/>
  <c r="G45" i="23" s="1"/>
  <c r="G9" i="23"/>
  <c r="G8" i="23"/>
  <c r="G7" i="23"/>
  <c r="G18" i="22"/>
  <c r="G19" i="22" s="1"/>
  <c r="G12" i="22"/>
  <c r="G13" i="22" s="1"/>
  <c r="G40" i="22" s="1"/>
  <c r="G9" i="22"/>
  <c r="G8" i="22"/>
  <c r="G7" i="22"/>
  <c r="H19" i="21"/>
  <c r="H20" i="21" s="1"/>
  <c r="H46" i="21" s="1"/>
  <c r="F40" i="38" s="1"/>
  <c r="H13" i="21"/>
  <c r="H14" i="21" s="1"/>
  <c r="H41" i="21" s="1"/>
  <c r="H7" i="21"/>
  <c r="H8" i="21" s="1"/>
  <c r="H35" i="21" s="1"/>
  <c r="G21" i="20"/>
  <c r="G22" i="20" s="1"/>
  <c r="G48" i="20" s="1"/>
  <c r="F38" i="38" s="1"/>
  <c r="G15" i="20"/>
  <c r="G16" i="20" s="1"/>
  <c r="G43" i="20" s="1"/>
  <c r="G8" i="20"/>
  <c r="G7" i="20"/>
  <c r="G21" i="19"/>
  <c r="G22" i="19" s="1"/>
  <c r="G48" i="19" s="1"/>
  <c r="F36" i="38" s="1"/>
  <c r="G15" i="19"/>
  <c r="G16" i="19" s="1"/>
  <c r="G43" i="19" s="1"/>
  <c r="G8" i="19"/>
  <c r="G7" i="19"/>
  <c r="G16" i="18"/>
  <c r="G42" i="18" s="1"/>
  <c r="G10" i="18"/>
  <c r="G37" i="18" s="1"/>
  <c r="G7" i="18"/>
  <c r="G32" i="18" s="1"/>
  <c r="H18" i="17"/>
  <c r="H19" i="17" s="1"/>
  <c r="H45" i="17" s="1"/>
  <c r="H12" i="17"/>
  <c r="H13" i="17" s="1"/>
  <c r="H40" i="17" s="1"/>
  <c r="H8" i="17"/>
  <c r="H7" i="17"/>
  <c r="H9" i="17" s="1"/>
  <c r="H35" i="17" s="1"/>
  <c r="G15" i="16"/>
  <c r="G41" i="16" s="1"/>
  <c r="G9" i="16"/>
  <c r="G36" i="16" s="1"/>
  <c r="G6" i="16"/>
  <c r="G31" i="16" s="1"/>
  <c r="I21" i="15"/>
  <c r="I22" i="15" s="1"/>
  <c r="I15" i="15"/>
  <c r="I16" i="15" s="1"/>
  <c r="I41" i="15" s="1"/>
  <c r="I12" i="15"/>
  <c r="I13" i="15" s="1"/>
  <c r="I6" i="15"/>
  <c r="I7" i="15" s="1"/>
  <c r="G27" i="14"/>
  <c r="G53" i="14" s="1"/>
  <c r="F26" i="38" s="1"/>
  <c r="G21" i="14"/>
  <c r="G48" i="14" s="1"/>
  <c r="G12" i="14"/>
  <c r="G42" i="14" s="1"/>
  <c r="H26" i="13"/>
  <c r="H27" i="13" s="1"/>
  <c r="H53" i="13" s="1"/>
  <c r="F24" i="38" s="1"/>
  <c r="H20" i="13"/>
  <c r="H21" i="13" s="1"/>
  <c r="H48" i="13" s="1"/>
  <c r="H10" i="13"/>
  <c r="H9" i="13"/>
  <c r="H8" i="13"/>
  <c r="H7" i="13"/>
  <c r="H6" i="13"/>
  <c r="G19" i="12"/>
  <c r="G20" i="12" s="1"/>
  <c r="G44" i="12" s="1"/>
  <c r="F22" i="38" s="1"/>
  <c r="G13" i="12"/>
  <c r="G14" i="12" s="1"/>
  <c r="G39" i="12" s="1"/>
  <c r="G7" i="12"/>
  <c r="G8" i="12" s="1"/>
  <c r="G33" i="12" s="1"/>
  <c r="I24" i="11"/>
  <c r="I25" i="11" s="1"/>
  <c r="I51" i="11" s="1"/>
  <c r="F20" i="38" s="1"/>
  <c r="I18" i="11"/>
  <c r="I19" i="11" s="1"/>
  <c r="I46" i="11" s="1"/>
  <c r="I9" i="11"/>
  <c r="I8" i="11"/>
  <c r="I7" i="11"/>
  <c r="I6" i="11"/>
  <c r="H23" i="10"/>
  <c r="H24" i="10" s="1"/>
  <c r="H50" i="10" s="1"/>
  <c r="H17" i="10"/>
  <c r="H18" i="10" s="1"/>
  <c r="H45" i="10" s="1"/>
  <c r="H9" i="10"/>
  <c r="H8" i="10"/>
  <c r="H7" i="10"/>
  <c r="H24" i="9"/>
  <c r="H25" i="9" s="1"/>
  <c r="H51" i="9" s="1"/>
  <c r="H18" i="9"/>
  <c r="H19" i="9" s="1"/>
  <c r="H46" i="9" s="1"/>
  <c r="H10" i="9"/>
  <c r="H9" i="9"/>
  <c r="H8" i="9"/>
  <c r="E46" i="1"/>
  <c r="D46" i="1"/>
  <c r="F8" i="1"/>
  <c r="F44" i="38" l="1"/>
  <c r="F32" i="25"/>
  <c r="E30" i="25"/>
  <c r="M30" i="25" s="1"/>
  <c r="C42" i="8"/>
  <c r="F22" i="25"/>
  <c r="N22" i="25" s="1"/>
  <c r="C34" i="32"/>
  <c r="E22" i="25"/>
  <c r="C34" i="8"/>
  <c r="F20" i="25"/>
  <c r="C32" i="32"/>
  <c r="C32" i="8"/>
  <c r="E20" i="25"/>
  <c r="C30" i="8"/>
  <c r="E18" i="25"/>
  <c r="C30" i="32"/>
  <c r="F18" i="25"/>
  <c r="C28" i="8"/>
  <c r="E16" i="25"/>
  <c r="F42" i="38"/>
  <c r="G45" i="22"/>
  <c r="H54" i="21"/>
  <c r="F18" i="38"/>
  <c r="G50" i="18"/>
  <c r="H53" i="17"/>
  <c r="G49" i="16"/>
  <c r="F28" i="38"/>
  <c r="I46" i="15"/>
  <c r="G61" i="14"/>
  <c r="F16" i="38"/>
  <c r="C16" i="32"/>
  <c r="F4" i="25"/>
  <c r="F6" i="25"/>
  <c r="C18" i="32"/>
  <c r="E6" i="25"/>
  <c r="C18" i="8"/>
  <c r="F8" i="25"/>
  <c r="C20" i="32"/>
  <c r="E8" i="25"/>
  <c r="C20" i="8"/>
  <c r="F10" i="25"/>
  <c r="C22" i="32"/>
  <c r="C22" i="8"/>
  <c r="E10" i="25"/>
  <c r="M10" i="25" s="1"/>
  <c r="C24" i="32"/>
  <c r="F12" i="25"/>
  <c r="N12" i="25" s="1"/>
  <c r="C24" i="8"/>
  <c r="E12" i="25"/>
  <c r="M12" i="25" s="1"/>
  <c r="C26" i="32"/>
  <c r="F14" i="25"/>
  <c r="N14" i="25" s="1"/>
  <c r="C26" i="8"/>
  <c r="E14" i="25"/>
  <c r="M14" i="25" s="1"/>
  <c r="C22" i="1"/>
  <c r="D14" i="25"/>
  <c r="C36" i="32"/>
  <c r="F24" i="25"/>
  <c r="N24" i="25" s="1"/>
  <c r="E24" i="25"/>
  <c r="C36" i="8"/>
  <c r="G9" i="19"/>
  <c r="G37" i="19" s="1"/>
  <c r="G56" i="19" s="1"/>
  <c r="F26" i="25"/>
  <c r="N26" i="25" s="1"/>
  <c r="C38" i="32"/>
  <c r="E26" i="25"/>
  <c r="M26" i="25" s="1"/>
  <c r="C38" i="8"/>
  <c r="C32" i="1"/>
  <c r="D28" i="25"/>
  <c r="C40" i="8"/>
  <c r="E28" i="25"/>
  <c r="F28" i="25"/>
  <c r="N28" i="25" s="1"/>
  <c r="C40" i="32"/>
  <c r="C44" i="32"/>
  <c r="C44" i="8"/>
  <c r="E32" i="25"/>
  <c r="M32" i="25" s="1"/>
  <c r="C18" i="1"/>
  <c r="D10" i="25"/>
  <c r="L10" i="25" s="1"/>
  <c r="G52" i="12"/>
  <c r="C16" i="8"/>
  <c r="E4" i="25"/>
  <c r="H21" i="24"/>
  <c r="H47" i="24" s="1"/>
  <c r="F51" i="38" s="1"/>
  <c r="H15" i="24"/>
  <c r="H42" i="24" s="1"/>
  <c r="E38" i="25" s="1"/>
  <c r="H8" i="24"/>
  <c r="G10" i="23"/>
  <c r="G39" i="23" s="1"/>
  <c r="G58" i="23" s="1"/>
  <c r="G10" i="22"/>
  <c r="G35" i="22" s="1"/>
  <c r="G9" i="20"/>
  <c r="G37" i="20" s="1"/>
  <c r="G56" i="20" s="1"/>
  <c r="I37" i="15"/>
  <c r="H11" i="13"/>
  <c r="H42" i="13" s="1"/>
  <c r="H61" i="13" s="1"/>
  <c r="I10" i="11"/>
  <c r="I40" i="11" s="1"/>
  <c r="I59" i="11" s="1"/>
  <c r="H10" i="10"/>
  <c r="H39" i="10" s="1"/>
  <c r="H11" i="9"/>
  <c r="H40" i="9" s="1"/>
  <c r="E1" i="32"/>
  <c r="E1" i="8"/>
  <c r="B4" i="5"/>
  <c r="D3" i="8"/>
  <c r="D3" i="32"/>
  <c r="K1" i="26"/>
  <c r="B4" i="29"/>
  <c r="H1" i="25"/>
  <c r="H1" i="24"/>
  <c r="G1" i="23"/>
  <c r="G1" i="22"/>
  <c r="H1" i="21"/>
  <c r="G1" i="20"/>
  <c r="G1" i="19"/>
  <c r="G1" i="18"/>
  <c r="H1" i="17"/>
  <c r="G1" i="16"/>
  <c r="I1" i="15"/>
  <c r="G1" i="14"/>
  <c r="H1" i="13"/>
  <c r="G1" i="12"/>
  <c r="I1" i="11"/>
  <c r="H1" i="10"/>
  <c r="H1" i="9"/>
  <c r="M38" i="25" l="1"/>
  <c r="N32" i="25"/>
  <c r="G53" i="22"/>
  <c r="F30" i="25"/>
  <c r="C42" i="32"/>
  <c r="M28" i="25"/>
  <c r="L28" i="25"/>
  <c r="M24" i="25"/>
  <c r="M22" i="25"/>
  <c r="H22" i="25"/>
  <c r="N20" i="25"/>
  <c r="M20" i="25"/>
  <c r="M18" i="25"/>
  <c r="N18" i="25"/>
  <c r="M16" i="25"/>
  <c r="I54" i="15"/>
  <c r="F16" i="25"/>
  <c r="C28" i="32"/>
  <c r="L14" i="25"/>
  <c r="N10" i="25"/>
  <c r="M8" i="25"/>
  <c r="N8" i="25"/>
  <c r="M6" i="25"/>
  <c r="N6" i="25"/>
  <c r="N4" i="25"/>
  <c r="F44" i="25"/>
  <c r="M4" i="25"/>
  <c r="E43" i="25"/>
  <c r="H14" i="25"/>
  <c r="C50" i="38"/>
  <c r="C14" i="1"/>
  <c r="H58" i="10"/>
  <c r="D4" i="25"/>
  <c r="H59" i="9"/>
  <c r="H10" i="25"/>
  <c r="H28" i="25"/>
  <c r="C12" i="1"/>
  <c r="D8" i="25"/>
  <c r="C16" i="1"/>
  <c r="C20" i="1"/>
  <c r="D12" i="25"/>
  <c r="C28" i="1"/>
  <c r="D24" i="25"/>
  <c r="D26" i="25"/>
  <c r="C30" i="1"/>
  <c r="C35" i="1"/>
  <c r="D32" i="25"/>
  <c r="C51" i="32"/>
  <c r="F38" i="25"/>
  <c r="C51" i="8"/>
  <c r="D6" i="25"/>
  <c r="H36" i="24"/>
  <c r="F38" i="32"/>
  <c r="N38" i="25" l="1"/>
  <c r="H32" i="25"/>
  <c r="L32" i="25"/>
  <c r="N30" i="25"/>
  <c r="H26" i="25"/>
  <c r="L26" i="25"/>
  <c r="H24" i="25"/>
  <c r="L24" i="25"/>
  <c r="N16" i="25"/>
  <c r="H12" i="25"/>
  <c r="L12" i="25"/>
  <c r="H8" i="25"/>
  <c r="L8" i="25"/>
  <c r="H6" i="25"/>
  <c r="L6" i="25"/>
  <c r="F50" i="38"/>
  <c r="F55" i="38" s="1"/>
  <c r="C55" i="38"/>
  <c r="H4" i="25"/>
  <c r="L4" i="25"/>
  <c r="D38" i="25"/>
  <c r="H55" i="24"/>
  <c r="C42" i="1"/>
  <c r="F32" i="32"/>
  <c r="F39" i="25"/>
  <c r="F51" i="32"/>
  <c r="F44" i="32"/>
  <c r="F42" i="32"/>
  <c r="F40" i="32"/>
  <c r="F30" i="32"/>
  <c r="F24" i="32"/>
  <c r="F20" i="32"/>
  <c r="F18" i="32"/>
  <c r="E55" i="32"/>
  <c r="D55" i="32"/>
  <c r="F46" i="32"/>
  <c r="F34" i="32"/>
  <c r="F26" i="32"/>
  <c r="E12" i="32"/>
  <c r="D12" i="32"/>
  <c r="C12" i="32"/>
  <c r="F12" i="32" s="1"/>
  <c r="F11" i="32"/>
  <c r="F10" i="32"/>
  <c r="F9" i="32"/>
  <c r="H38" i="25" l="1"/>
  <c r="L38" i="25"/>
  <c r="N39" i="25"/>
  <c r="F50" i="25"/>
  <c r="C50" i="32"/>
  <c r="C55" i="32" s="1"/>
  <c r="F28" i="32"/>
  <c r="F56" i="25"/>
  <c r="F32" i="8"/>
  <c r="C24" i="1"/>
  <c r="F24" i="8"/>
  <c r="C25" i="1"/>
  <c r="F25" i="1" s="1"/>
  <c r="D55" i="8"/>
  <c r="F46" i="8"/>
  <c r="F11" i="8"/>
  <c r="F10" i="8"/>
  <c r="F9" i="8"/>
  <c r="E12" i="8"/>
  <c r="D12" i="8"/>
  <c r="C12" i="8"/>
  <c r="F12" i="8" s="1"/>
  <c r="F37" i="1"/>
  <c r="F24" i="1" l="1"/>
  <c r="F34" i="8"/>
  <c r="C27" i="1"/>
  <c r="F27" i="1" s="1"/>
  <c r="F22" i="8"/>
  <c r="E39" i="25"/>
  <c r="F51" i="8"/>
  <c r="F44" i="8"/>
  <c r="F42" i="8"/>
  <c r="H30" i="25"/>
  <c r="F40" i="8"/>
  <c r="F38" i="8"/>
  <c r="F30" i="8"/>
  <c r="D18" i="25"/>
  <c r="C50" i="8"/>
  <c r="C55" i="8" s="1"/>
  <c r="F20" i="1"/>
  <c r="F18" i="8"/>
  <c r="F22" i="1"/>
  <c r="F22" i="32"/>
  <c r="F42" i="1"/>
  <c r="D39" i="25"/>
  <c r="L39" i="25" s="1"/>
  <c r="F35" i="1"/>
  <c r="C34" i="1"/>
  <c r="F34" i="1" s="1"/>
  <c r="F32" i="1"/>
  <c r="D16" i="25"/>
  <c r="E55" i="8"/>
  <c r="M39" i="25" l="1"/>
  <c r="E49" i="25"/>
  <c r="H16" i="25"/>
  <c r="D48" i="25"/>
  <c r="H39" i="25"/>
  <c r="H52" i="25" s="1"/>
  <c r="H18" i="25"/>
  <c r="F28" i="8"/>
  <c r="F16" i="1"/>
  <c r="F20" i="8"/>
  <c r="F14" i="1"/>
  <c r="F26" i="8"/>
  <c r="F18" i="1"/>
  <c r="F12" i="1"/>
  <c r="F16" i="8"/>
  <c r="F16" i="32" l="1"/>
  <c r="C26" i="1"/>
  <c r="C41" i="1" s="1"/>
  <c r="C46" i="1" s="1"/>
  <c r="D20" i="25"/>
  <c r="H20" i="25" s="1"/>
  <c r="H46" i="25" s="1"/>
  <c r="F36" i="32" l="1"/>
  <c r="E55" i="25"/>
  <c r="F30" i="1"/>
  <c r="F28" i="1"/>
  <c r="D42" i="25"/>
  <c r="D54" i="25" s="1"/>
  <c r="F26" i="1"/>
  <c r="H58" i="25" l="1"/>
  <c r="K58" i="25" s="1"/>
  <c r="F50" i="32"/>
  <c r="F55" i="32" s="1"/>
  <c r="F36" i="8"/>
  <c r="F41" i="1" l="1"/>
  <c r="F46" i="1" s="1"/>
  <c r="F50" i="8"/>
  <c r="F55" i="8" s="1"/>
</calcChain>
</file>

<file path=xl/sharedStrings.xml><?xml version="1.0" encoding="utf-8"?>
<sst xmlns="http://schemas.openxmlformats.org/spreadsheetml/2006/main" count="1347" uniqueCount="484">
  <si>
    <t xml:space="preserve">    STATE OF ILLINOIS </t>
  </si>
  <si>
    <t>TOTAL</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</si>
  <si>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</si>
  <si>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</si>
  <si>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</si>
  <si>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</si>
  <si>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</si>
  <si>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</si>
  <si>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</si>
  <si>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</si>
  <si>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</si>
  <si>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</si>
  <si>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</si>
  <si>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</si>
  <si>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</si>
  <si>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</si>
  <si>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 xml:space="preserve">7. Consultant (Professional Services) </t>
  </si>
  <si>
    <t>8. Construction</t>
  </si>
  <si>
    <t>9. Occupancy (Rent &amp; Utilities)</t>
  </si>
  <si>
    <t xml:space="preserve">10. Research &amp; Development (R&amp;D) </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</si>
  <si>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</si>
  <si>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</si>
  <si>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</si>
  <si>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</si>
  <si>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</si>
  <si>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</si>
  <si>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 xml:space="preserve">Program Revenues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</si>
  <si>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</si>
  <si>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</si>
  <si>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</si>
  <si>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</si>
  <si>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</si>
  <si>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</si>
  <si>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</si>
  <si>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</si>
  <si>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</si>
  <si>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</si>
  <si>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</si>
  <si>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</si>
  <si>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</si>
  <si>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</si>
  <si>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</si>
  <si>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</si>
  <si>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Total Personnel </t>
  </si>
  <si>
    <t>Position</t>
  </si>
  <si>
    <t xml:space="preserve">Personnel Narrative (State): </t>
  </si>
  <si>
    <t>Base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</si>
  <si>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</si>
  <si>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</si>
  <si>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</si>
  <si>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</si>
  <si>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</si>
  <si>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</si>
  <si>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</si>
  <si>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</si>
  <si>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</si>
  <si>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</si>
  <si>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</si>
  <si>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</si>
  <si>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t>Total Equipment</t>
  </si>
  <si>
    <t xml:space="preserve">Supply Items </t>
  </si>
  <si>
    <t>Quantity/ Duration</t>
  </si>
  <si>
    <t xml:space="preserve">Supplies  Narrative (State): </t>
  </si>
  <si>
    <t>Total Supplies</t>
  </si>
  <si>
    <t>Fee</t>
  </si>
  <si>
    <t>Basis</t>
  </si>
  <si>
    <t xml:space="preserve">Consultant Services (Fees) </t>
  </si>
  <si>
    <t xml:space="preserve">Consultant Expenses </t>
  </si>
  <si>
    <t xml:space="preserve">Consultant Narrative (State): </t>
  </si>
  <si>
    <t xml:space="preserve">Description of Work </t>
  </si>
  <si>
    <t xml:space="preserve">Construction Narrative (State): </t>
  </si>
  <si>
    <t>Total Construction</t>
  </si>
  <si>
    <t xml:space="preserve">Description </t>
  </si>
  <si>
    <t xml:space="preserve">Occupancy Narrative (State): </t>
  </si>
  <si>
    <t xml:space="preserve">Total Occupancy </t>
  </si>
  <si>
    <t xml:space="preserve">R &amp; D Narrative (State): </t>
  </si>
  <si>
    <t xml:space="preserve">Total R &amp; D </t>
  </si>
  <si>
    <t xml:space="preserve">Telecommunications Narrative (State): </t>
  </si>
  <si>
    <t xml:space="preserve">Training &amp; Education Narrative (State): </t>
  </si>
  <si>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</si>
  <si>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</si>
  <si>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</si>
  <si>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</si>
  <si>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</si>
  <si>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</si>
  <si>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</si>
  <si>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Total </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</si>
  <si>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</si>
  <si>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</si>
  <si>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t xml:space="preserve">Total Contractual Services </t>
  </si>
  <si>
    <t xml:space="preserve">Total Telecommunications </t>
  </si>
  <si>
    <t xml:space="preserve">Total Indirect Costs </t>
  </si>
  <si>
    <t xml:space="preserve">Other Costs Narrative (State): </t>
  </si>
  <si>
    <t xml:space="preserve">Total Other Costs </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</si>
  <si>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</si>
  <si>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on lines 1‑17 of Section B. </t>
    </r>
    <r>
      <rPr>
        <b/>
        <i/>
        <sz val="9"/>
        <color theme="1"/>
        <rFont val="Times New Roman"/>
        <family val="1"/>
      </rPr>
      <t>Please read all instructions before completing form.</t>
    </r>
  </si>
  <si>
    <r>
      <t xml:space="preserve"> BUDGET SUMMARY </t>
    </r>
    <r>
      <rPr>
        <b/>
        <u/>
        <sz val="11"/>
        <color theme="1"/>
        <rFont val="Times New Roman"/>
        <family val="1"/>
      </rPr>
      <t xml:space="preserve">NON-STATE </t>
    </r>
    <r>
      <rPr>
        <b/>
        <sz val="11"/>
        <color theme="1"/>
        <rFont val="Times New Roman"/>
        <family val="1"/>
      </rPr>
      <t>OF ILLINOIS FUNDS</t>
    </r>
  </si>
  <si>
    <t>1)</t>
  </si>
  <si>
    <t>2a)</t>
  </si>
  <si>
    <t>2b)</t>
  </si>
  <si>
    <t>3)</t>
  </si>
  <si>
    <t>Is included as a “Special Indirect Cost Rate” in our NICRA (2 CFR 200Appendix IV (5)    Or;</t>
  </si>
  <si>
    <t>_____</t>
  </si>
  <si>
    <t>4)</t>
  </si>
  <si>
    <t>The Restricted Indirect Cost Rate is _________%</t>
  </si>
  <si>
    <t xml:space="preserve"> Period Covered by the NICRA:  From:  ___________________  To: _________________(mm/dd/yyyy)</t>
  </si>
  <si>
    <t xml:space="preserve"> The Indirect Cost Rate is   ______________%    The Distribution Base is: _________________________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</si>
  <si>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</si>
  <si>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</si>
  <si>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</si>
  <si>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</si>
  <si>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</si>
  <si>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</si>
  <si>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</si>
  <si>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</si>
  <si>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</si>
  <si>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</si>
  <si>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</si>
  <si>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</si>
  <si>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</si>
  <si>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</si>
  <si>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</si>
  <si>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</si>
  <si>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</si>
  <si>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</si>
  <si>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</si>
  <si>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</si>
  <si>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</si>
  <si>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</si>
  <si>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</si>
  <si>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</si>
  <si>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</si>
  <si>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</si>
  <si>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</si>
  <si>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</si>
  <si>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</si>
  <si>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</si>
  <si>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</si>
  <si>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</si>
  <si>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</si>
  <si>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</si>
  <si>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</si>
  <si>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</si>
  <si>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</si>
  <si>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</si>
  <si>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</si>
  <si>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</si>
  <si>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</si>
  <si>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</si>
  <si>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</si>
  <si>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</si>
  <si>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You must consult with your Business Office prior to submitting this form for any restrictions, limitations or requirements when filling out the narrative and Uniform Budget Template..</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</si>
  <si>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</si>
  <si>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</si>
  <si>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</si>
  <si>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</si>
  <si>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</si>
  <si>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</si>
  <si>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t>Line 18, columns (Year 1 – Year 3; if applicable): Show the total budget request for each project year for which funding is requested.</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</si>
  <si>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</si>
  <si>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</si>
  <si>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</si>
  <si>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</si>
  <si>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t>Line 18, columns (Year 1-Year 3; if applicable): Show the total matching or other contribution for each project year.</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</si>
  <si>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</si>
  <si>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</si>
  <si>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</si>
  <si>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</si>
  <si>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</si>
  <si>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</si>
  <si>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</si>
  <si>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</si>
  <si>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</si>
  <si>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</si>
  <si>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</si>
  <si>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</si>
  <si>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</si>
  <si>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</si>
  <si>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</si>
  <si>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</si>
  <si>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</si>
  <si>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</si>
  <si>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</si>
  <si>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</si>
  <si>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 xml:space="preserve">Lines 1-17, “TOTAL” Column:   Show the multi-year total for each budget category.  </t>
    </r>
    <r>
      <rPr>
        <u/>
        <sz val="9"/>
        <color theme="1"/>
        <rFont val="Times New Roman"/>
        <family val="1"/>
      </rPr>
      <t>If funding is requested for only one project year, leave this column blank.</t>
    </r>
  </si>
  <si>
    <r>
      <t xml:space="preserve">Line 18, “TOTAL” Column:  Show the total amount requested for all project years.  </t>
    </r>
    <r>
      <rPr>
        <u/>
        <sz val="9"/>
        <color theme="1"/>
        <rFont val="Times New Roman"/>
        <family val="1"/>
      </rPr>
      <t>If funding is requested for only one year, leave this space blank.</t>
    </r>
  </si>
  <si>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</si>
  <si>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</si>
  <si>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</si>
  <si>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</si>
  <si>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</si>
  <si>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</si>
  <si>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</si>
  <si>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</si>
  <si>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</si>
  <si>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 xml:space="preserve">Lines 1-17, “TOTAL” Column:   Show the multi-year total for each budget category.  </t>
    </r>
    <r>
      <rPr>
        <u/>
        <sz val="9"/>
        <color theme="1"/>
        <rFont val="Times New Roman"/>
        <family val="1"/>
      </rPr>
      <t>If non-Federal contributions are provided for only one year, leave this column blank.</t>
    </r>
  </si>
  <si>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</si>
  <si>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</si>
  <si>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</si>
  <si>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</si>
  <si>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</si>
  <si>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</si>
  <si>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</si>
  <si>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</si>
  <si>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</si>
  <si>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</si>
  <si>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</si>
  <si>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</si>
  <si>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</si>
  <si>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</si>
  <si>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</si>
  <si>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</si>
  <si>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</si>
  <si>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</si>
  <si>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</si>
  <si>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</si>
  <si>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</si>
  <si>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</si>
  <si>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r>
      <t xml:space="preserve"> Approving Federal/State agency </t>
    </r>
    <r>
      <rPr>
        <i/>
        <sz val="9"/>
        <color theme="1"/>
        <rFont val="Times New Roman"/>
        <family val="1"/>
      </rPr>
      <t>(please specify)</t>
    </r>
    <r>
      <rPr>
        <sz val="9"/>
        <color theme="1"/>
        <rFont val="Times New Roman"/>
        <family val="1"/>
      </rPr>
      <t>:  __________________________________________</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</si>
  <si>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</si>
  <si>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</si>
  <si>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</si>
  <si>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</si>
  <si>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</si>
  <si>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</si>
  <si>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r>
      <t xml:space="preserve">Grantee Match Requirement ________ % </t>
    </r>
    <r>
      <rPr>
        <i/>
        <sz val="9"/>
        <color rgb="FFFF0000"/>
        <rFont val="Times New Roman"/>
        <family val="1"/>
      </rPr>
      <t>(Agency to populate)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</si>
  <si>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</si>
  <si>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</si>
  <si>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</si>
  <si>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</si>
  <si>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</si>
  <si>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</si>
  <si>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</si>
  <si>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</si>
  <si>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</si>
  <si>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</si>
  <si>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</si>
  <si>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</si>
  <si>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</si>
  <si>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</si>
  <si>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</si>
  <si>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</si>
  <si>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</si>
  <si>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</si>
  <si>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</si>
  <si>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</si>
  <si>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</si>
  <si>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</si>
  <si>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</si>
  <si>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</si>
  <si>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</si>
  <si>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t>(a). State of Illinois Grant Amount Requested</t>
  </si>
  <si>
    <t>16. Total Direct Costs (lines 1-15)</t>
  </si>
  <si>
    <t>18. Total Costs NON-STATE Funds  (lines 16 and 17)</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</si>
  <si>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</si>
  <si>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</si>
  <si>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</si>
  <si>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</si>
  <si>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</si>
  <si>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</si>
  <si>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</si>
  <si>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</si>
  <si>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</si>
  <si>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</si>
  <si>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</si>
  <si>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</si>
  <si>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</si>
  <si>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 xml:space="preserve">    STATE OF ILLINOIS                                          UNIFORM GRANT BUDGET TEMPLATE</t>
  </si>
  <si>
    <t xml:space="preserve">Fringe Benefits Narrative (State): </t>
  </si>
  <si>
    <t>Total Fringe Benefits</t>
  </si>
  <si>
    <r>
      <t xml:space="preserve">No reimbursement of Indirect Cost is being requested. </t>
    </r>
    <r>
      <rPr>
        <i/>
        <sz val="9"/>
        <color theme="1"/>
        <rFont val="Times New Roman"/>
        <family val="1"/>
      </rPr>
      <t>(Please consult your program office regarding possible match requirements)</t>
    </r>
  </si>
  <si>
    <t>Rate (%)</t>
  </si>
  <si>
    <t>State Request</t>
  </si>
  <si>
    <r>
      <t xml:space="preserve">Personnel Narrative (Cash) </t>
    </r>
    <r>
      <rPr>
        <i/>
        <sz val="10"/>
        <color theme="1"/>
        <rFont val="Times New Roman"/>
        <family val="1"/>
      </rPr>
      <t xml:space="preserve">i.e. "Match" or "Other Funding" </t>
    </r>
  </si>
  <si>
    <r>
      <t xml:space="preserve">Personnel Narrative (In-Kind) </t>
    </r>
    <r>
      <rPr>
        <i/>
        <sz val="10"/>
        <color theme="1"/>
        <rFont val="Times New Roman"/>
        <family val="1"/>
      </rPr>
      <t xml:space="preserve">i.e. "Match" or "Other Funding" </t>
    </r>
  </si>
  <si>
    <r>
      <t xml:space="preserve">Fringe Benefits Narrative (Cash) </t>
    </r>
    <r>
      <rPr>
        <i/>
        <sz val="10"/>
        <color theme="1"/>
        <rFont val="Times New Roman"/>
        <family val="1"/>
      </rPr>
      <t xml:space="preserve">i.e. "Match" or "Other Funding" </t>
    </r>
  </si>
  <si>
    <r>
      <t xml:space="preserve">Fringe Benefits Narrative (In-Kind) </t>
    </r>
    <r>
      <rPr>
        <i/>
        <sz val="10"/>
        <color theme="1"/>
        <rFont val="Times New Roman"/>
        <family val="1"/>
      </rPr>
      <t xml:space="preserve">i.e. "Match" or "Other Funding" </t>
    </r>
  </si>
  <si>
    <t>State Total</t>
  </si>
  <si>
    <r>
      <t xml:space="preserve">Equipment Narrative (Cash) </t>
    </r>
    <r>
      <rPr>
        <i/>
        <sz val="10"/>
        <color theme="1"/>
        <rFont val="Times New Roman"/>
        <family val="1"/>
      </rPr>
      <t xml:space="preserve">i.e. "Match" or "Other Funding" </t>
    </r>
  </si>
  <si>
    <r>
      <t xml:space="preserve">Equipment Narrative (In-Kind) </t>
    </r>
    <r>
      <rPr>
        <i/>
        <sz val="10"/>
        <color theme="1"/>
        <rFont val="Times New Roman"/>
        <family val="1"/>
      </rPr>
      <t xml:space="preserve">i.e. "Match" or "Other Funding" </t>
    </r>
  </si>
  <si>
    <r>
      <t xml:space="preserve">Supplies Narrative (Cash) </t>
    </r>
    <r>
      <rPr>
        <i/>
        <sz val="10"/>
        <color theme="1"/>
        <rFont val="Times New Roman"/>
        <family val="1"/>
      </rPr>
      <t xml:space="preserve">i.e. "Match" or "Other Funding" </t>
    </r>
  </si>
  <si>
    <r>
      <t xml:space="preserve">Supplies Narrative (In-Kind) </t>
    </r>
    <r>
      <rPr>
        <i/>
        <sz val="10"/>
        <color theme="1"/>
        <rFont val="Times New Roman"/>
        <family val="1"/>
      </rPr>
      <t xml:space="preserve">i.e. "Match" or "Other Funding" </t>
    </r>
  </si>
  <si>
    <r>
      <t xml:space="preserve">Contractual Services Narrative (Cash) </t>
    </r>
    <r>
      <rPr>
        <i/>
        <sz val="10"/>
        <color theme="1"/>
        <rFont val="Times New Roman"/>
        <family val="1"/>
      </rPr>
      <t xml:space="preserve">i.e. "Match" or "Other Funding" </t>
    </r>
  </si>
  <si>
    <r>
      <t xml:space="preserve">Contractual Services Narrative (In-Kind) </t>
    </r>
    <r>
      <rPr>
        <i/>
        <sz val="10"/>
        <color theme="1"/>
        <rFont val="Times New Roman"/>
        <family val="1"/>
      </rPr>
      <t xml:space="preserve">i.e. "Match" or "Other Funding" </t>
    </r>
  </si>
  <si>
    <r>
      <t xml:space="preserve">Consultant Narrative (Cash) </t>
    </r>
    <r>
      <rPr>
        <i/>
        <sz val="10"/>
        <color theme="1"/>
        <rFont val="Times New Roman"/>
        <family val="1"/>
      </rPr>
      <t xml:space="preserve">i.e. "Match" or "Other Funding" </t>
    </r>
  </si>
  <si>
    <r>
      <t xml:space="preserve">Consultant Narrative (In-Kind) </t>
    </r>
    <r>
      <rPr>
        <i/>
        <sz val="10"/>
        <color theme="1"/>
        <rFont val="Times New Roman"/>
        <family val="1"/>
      </rPr>
      <t xml:space="preserve">i.e. "Match" or "Other Funding" </t>
    </r>
  </si>
  <si>
    <r>
      <t xml:space="preserve">Construction Narrative (Cash) </t>
    </r>
    <r>
      <rPr>
        <i/>
        <sz val="10"/>
        <color theme="1"/>
        <rFont val="Times New Roman"/>
        <family val="1"/>
      </rPr>
      <t xml:space="preserve">i.e. "Match" or "Other Funding" </t>
    </r>
  </si>
  <si>
    <r>
      <t xml:space="preserve">Construction Narrative (In-Kind) </t>
    </r>
    <r>
      <rPr>
        <i/>
        <sz val="10"/>
        <color theme="1"/>
        <rFont val="Times New Roman"/>
        <family val="1"/>
      </rPr>
      <t xml:space="preserve">i.e. "Match" or "Other Funding" </t>
    </r>
  </si>
  <si>
    <r>
      <t xml:space="preserve">Occupancy Narrative (Cash) </t>
    </r>
    <r>
      <rPr>
        <i/>
        <sz val="10"/>
        <color theme="1"/>
        <rFont val="Times New Roman"/>
        <family val="1"/>
      </rPr>
      <t xml:space="preserve">i.e. "Match" or "Other Funding" </t>
    </r>
  </si>
  <si>
    <r>
      <t xml:space="preserve">Occupancy Narrative (In-Kind) </t>
    </r>
    <r>
      <rPr>
        <i/>
        <sz val="10"/>
        <color theme="1"/>
        <rFont val="Times New Roman"/>
        <family val="1"/>
      </rPr>
      <t xml:space="preserve">i.e. "Match" or "Other Funding" </t>
    </r>
  </si>
  <si>
    <r>
      <t xml:space="preserve">R &amp; D Narrative (Cash) </t>
    </r>
    <r>
      <rPr>
        <i/>
        <sz val="10"/>
        <color theme="1"/>
        <rFont val="Times New Roman"/>
        <family val="1"/>
      </rPr>
      <t xml:space="preserve">i.e. "Match" or "Other Funding" </t>
    </r>
  </si>
  <si>
    <r>
      <t xml:space="preserve">R &amp; D Narrative (In-Kind) </t>
    </r>
    <r>
      <rPr>
        <i/>
        <sz val="10"/>
        <color theme="1"/>
        <rFont val="Times New Roman"/>
        <family val="1"/>
      </rPr>
      <t xml:space="preserve">i.e. "Match" or "Other Funding" </t>
    </r>
  </si>
  <si>
    <r>
      <t xml:space="preserve">Telecommunications Narrative (Cash) </t>
    </r>
    <r>
      <rPr>
        <i/>
        <sz val="10"/>
        <color theme="1"/>
        <rFont val="Times New Roman"/>
        <family val="1"/>
      </rPr>
      <t xml:space="preserve">i.e. "Match" or "Other Funding" </t>
    </r>
  </si>
  <si>
    <r>
      <t xml:space="preserve">Telecommunications Narrative (in-Kind) </t>
    </r>
    <r>
      <rPr>
        <i/>
        <sz val="10"/>
        <color theme="1"/>
        <rFont val="Times New Roman"/>
        <family val="1"/>
      </rPr>
      <t xml:space="preserve">i.e. "Match" or "Other Funding" </t>
    </r>
  </si>
  <si>
    <r>
      <t xml:space="preserve">Training &amp; Education Narrative (Cash) </t>
    </r>
    <r>
      <rPr>
        <i/>
        <sz val="10"/>
        <color theme="1"/>
        <rFont val="Times New Roman"/>
        <family val="1"/>
      </rPr>
      <t xml:space="preserve">i.e. "Match" or "Other Funding" </t>
    </r>
  </si>
  <si>
    <r>
      <t xml:space="preserve">Training &amp; Education Narrative (In-Kind) </t>
    </r>
    <r>
      <rPr>
        <i/>
        <sz val="10"/>
        <color theme="1"/>
        <rFont val="Times New Roman"/>
        <family val="1"/>
      </rPr>
      <t xml:space="preserve">i.e. "Match" or "Other Funding" </t>
    </r>
  </si>
  <si>
    <r>
      <t xml:space="preserve">Direct Administrative Narrative (Cash) </t>
    </r>
    <r>
      <rPr>
        <i/>
        <sz val="10"/>
        <color theme="1"/>
        <rFont val="Times New Roman"/>
        <family val="1"/>
      </rPr>
      <t xml:space="preserve">i.e. "Match" or "Other Funding" </t>
    </r>
  </si>
  <si>
    <r>
      <t xml:space="preserve">Direct Administrative Narrative (In-Kind) </t>
    </r>
    <r>
      <rPr>
        <i/>
        <sz val="10"/>
        <color theme="1"/>
        <rFont val="Times New Roman"/>
        <family val="1"/>
      </rPr>
      <t xml:space="preserve">i.e. "Match" or "Other Funding" </t>
    </r>
  </si>
  <si>
    <r>
      <t xml:space="preserve">Other Cost Narrative (Cash) </t>
    </r>
    <r>
      <rPr>
        <i/>
        <sz val="10"/>
        <color theme="1"/>
        <rFont val="Times New Roman"/>
        <family val="1"/>
      </rPr>
      <t xml:space="preserve">i.e. "Match" or "Other Funding" </t>
    </r>
  </si>
  <si>
    <r>
      <t xml:space="preserve">Other Cost Narrative (In-Kind) </t>
    </r>
    <r>
      <rPr>
        <i/>
        <sz val="10"/>
        <color theme="1"/>
        <rFont val="Times New Roman"/>
        <family val="1"/>
      </rPr>
      <t xml:space="preserve">i.e. "Match" or "Other Funding" </t>
    </r>
  </si>
  <si>
    <r>
      <t xml:space="preserve">Indirect Cost Narrative (Cash) </t>
    </r>
    <r>
      <rPr>
        <i/>
        <sz val="10"/>
        <color theme="1"/>
        <rFont val="Times New Roman"/>
        <family val="1"/>
      </rPr>
      <t xml:space="preserve">i.e. "Match" or "Other Funding" </t>
    </r>
  </si>
  <si>
    <r>
      <t xml:space="preserve">Indirect Cost Narrative (In-Kind) </t>
    </r>
    <r>
      <rPr>
        <i/>
        <sz val="10"/>
        <color theme="1"/>
        <rFont val="Times New Roman"/>
        <family val="1"/>
      </rPr>
      <t xml:space="preserve">i.e. "Match" or "Other Funding" </t>
    </r>
  </si>
  <si>
    <t>Grant Number:</t>
  </si>
  <si>
    <t>Grant Number</t>
  </si>
  <si>
    <t>Cash Match</t>
  </si>
  <si>
    <t>In-Kind Match</t>
  </si>
  <si>
    <r>
      <rPr>
        <b/>
        <sz val="16"/>
        <color theme="1"/>
        <rFont val="Times New Roman"/>
        <family val="1"/>
      </rPr>
      <t>SECTION B</t>
    </r>
    <r>
      <rPr>
        <b/>
        <sz val="14"/>
        <color theme="1"/>
        <rFont val="Times New Roman"/>
        <family val="1"/>
      </rPr>
      <t xml:space="preserve"> --</t>
    </r>
    <r>
      <rPr>
        <b/>
        <sz val="11"/>
        <color theme="1"/>
        <rFont val="Times New Roman"/>
        <family val="1"/>
      </rPr>
      <t xml:space="preserve"> </t>
    </r>
    <r>
      <rPr>
        <b/>
        <sz val="14"/>
        <color theme="1"/>
        <rFont val="Times New Roman"/>
        <family val="1"/>
      </rPr>
      <t>NON STATE OF ILLINOIS  FUNDS</t>
    </r>
    <r>
      <rPr>
        <b/>
        <sz val="11"/>
        <color theme="1"/>
        <rFont val="Times New Roman"/>
        <family val="1"/>
      </rPr>
      <t xml:space="preserve"> -- </t>
    </r>
    <r>
      <rPr>
        <b/>
        <sz val="14"/>
        <color theme="1"/>
        <rFont val="Times New Roman"/>
        <family val="1"/>
      </rPr>
      <t>CASH MATCH</t>
    </r>
  </si>
  <si>
    <t>SECTION B -- NON STATE OF ILLINOIS  FUNDS -- IN-KIND MATCH</t>
  </si>
  <si>
    <t>AGENCY : Commerce &amp; Econ. Opportunity</t>
  </si>
  <si>
    <t>Agency: Commerce &amp; Econ. Opportunity</t>
  </si>
  <si>
    <t>AGENCY: Commerce &amp; Econ. Opportunity</t>
  </si>
  <si>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</si>
  <si>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</si>
  <si>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</si>
  <si>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</si>
  <si>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Budget Narrative Summary--When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</si>
  <si>
    <r>
      <t xml:space="preserve">3).  </t>
    </r>
    <r>
      <rPr>
        <b/>
        <u/>
        <sz val="10"/>
        <rFont val="Times New Roman"/>
        <family val="1"/>
      </rPr>
      <t>Travel</t>
    </r>
    <r>
      <rPr>
        <b/>
        <sz val="10"/>
        <rFont val="Times New Roman"/>
        <family val="1"/>
      </rPr>
      <t xml:space="preserve"> </t>
    </r>
    <r>
      <rPr>
        <b/>
        <i/>
        <sz val="10"/>
        <rFont val="Times New Roman"/>
        <family val="1"/>
      </rPr>
      <t>(2 CFR 200.474</t>
    </r>
    <r>
      <rPr>
        <b/>
        <sz val="10"/>
        <rFont val="Times New Roman"/>
        <family val="1"/>
      </rPr>
      <t>)</t>
    </r>
    <r>
      <rPr>
        <b/>
        <sz val="10"/>
        <color theme="1"/>
        <rFont val="Times New Roman"/>
        <family val="1"/>
      </rPr>
      <t xml:space="preserve">-- </t>
    </r>
    <r>
      <rPr>
        <sz val="10"/>
        <color theme="1"/>
        <rFont val="Times New Roman"/>
        <family val="1"/>
      </rPr>
      <t xml:space="preserve">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NOTE: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</si>
  <si>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Please enter grant number in Cell D3</t>
  </si>
  <si>
    <t>All nonzero entries below this row come from formulas &amp; should require no typing in cells below here</t>
  </si>
  <si>
    <t>Length of time=# of units of Basis</t>
  </si>
  <si>
    <t>You may change formula in Column H of this row to accommodate any rows you need to insert for items that add up to the State Total</t>
  </si>
  <si>
    <t>You may change formula in Column H of this row to accommodate any rows you need to insert for items that add up to the Cash Match</t>
  </si>
  <si>
    <t>You may change formula in Column H of this row to accommodate any rows you need to insert for items that add up to the In-Kind Match</t>
  </si>
  <si>
    <t>Give a brief description of items that you are claiming</t>
  </si>
  <si>
    <t>Formula in Column H links to State Total Formula above</t>
  </si>
  <si>
    <t>Formula in Column H links to Cash Match Total Formula above</t>
  </si>
  <si>
    <t>Formula in Column H links to In-Kind Match Total Formula above</t>
  </si>
  <si>
    <t>You may change formula in Column I of this row to accommodate any rows you need to insert for items that add up to the State Total</t>
  </si>
  <si>
    <t>You may change formula in Column I of this row to accommodate any rows you need to insert for items that add up to the Cash Match</t>
  </si>
  <si>
    <t>You may change formula in Column I of this row to accommodate any rows you need to insert for items that add up to the In-Kind Match</t>
  </si>
  <si>
    <t>Formula in Column I links to State Total Formula above</t>
  </si>
  <si>
    <t>Formula in Column I links to Cash Match Total Formula above</t>
  </si>
  <si>
    <t>Formula in Column I links to In-Kind Match Total Formula above</t>
  </si>
  <si>
    <t>You may change formula in Column G of this row to accommodate any rows you need to insert for items that add up to the State Total</t>
  </si>
  <si>
    <t>You may change formula in Column G of this row to accommodate any rows you need to insert for items that add up to the Cash Match</t>
  </si>
  <si>
    <t>You may change formula in Column G of this row to accommodate any rows you need to insert for items that add up to the In-Kind Match</t>
  </si>
  <si>
    <t>Formula in Column G links to State Total Formula above</t>
  </si>
  <si>
    <t>Formula in Column G links to Cash Match Total Formula above</t>
  </si>
  <si>
    <t>Formula in Column G links to In-Kind Match Total Formula above</t>
  </si>
  <si>
    <t>Please make no entries on this sheet, all numbers are formulas</t>
  </si>
  <si>
    <t>In-School State Total</t>
  </si>
  <si>
    <t>In-School Cash Match</t>
  </si>
  <si>
    <t>In-School In-Kind Match</t>
  </si>
  <si>
    <t>Out-of-School State Total</t>
  </si>
  <si>
    <t>Out-of-School Cash Match</t>
  </si>
  <si>
    <t>Out-of-School In-Kind Match</t>
  </si>
  <si>
    <t>Out-of-School Cash Match Total</t>
  </si>
  <si>
    <t>In-School Cash Match Total</t>
  </si>
  <si>
    <t>Out-of-School In-Kind Match Total</t>
  </si>
  <si>
    <t>In-School In-Kind Match Total</t>
  </si>
  <si>
    <r>
      <rPr>
        <b/>
        <sz val="10"/>
        <color theme="1"/>
        <rFont val="Times New Roman"/>
        <family val="1"/>
      </rPr>
      <t xml:space="preserve">15A). </t>
    </r>
    <r>
      <rPr>
        <b/>
        <u/>
        <sz val="10"/>
        <color theme="1"/>
        <rFont val="Times New Roman"/>
        <family val="1"/>
      </rPr>
      <t>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</si>
  <si>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Training</t>
    </r>
    <r>
      <rPr>
        <b/>
        <sz val="10"/>
        <color theme="1"/>
        <rFont val="Times New Roman"/>
        <family val="1"/>
      </rPr>
      <t xml:space="preserve"> Narrative (State): </t>
    </r>
  </si>
  <si>
    <r>
      <rPr>
        <b/>
        <u/>
        <sz val="10"/>
        <color theme="1"/>
        <rFont val="Times New Roman"/>
        <family val="1"/>
      </rPr>
      <t>Training</t>
    </r>
    <r>
      <rPr>
        <b/>
        <sz val="10"/>
        <color theme="1"/>
        <rFont val="Times New Roman"/>
        <family val="1"/>
      </rPr>
      <t xml:space="preserve"> Narrative (Cash) </t>
    </r>
    <r>
      <rPr>
        <i/>
        <sz val="10"/>
        <color theme="1"/>
        <rFont val="Times New Roman"/>
        <family val="1"/>
      </rPr>
      <t xml:space="preserve">i.e. "Match" or "Other Funding" </t>
    </r>
  </si>
  <si>
    <r>
      <rPr>
        <b/>
        <u/>
        <sz val="10"/>
        <color theme="1"/>
        <rFont val="Times New Roman"/>
        <family val="1"/>
      </rPr>
      <t>Training</t>
    </r>
    <r>
      <rPr>
        <b/>
        <sz val="10"/>
        <color theme="1"/>
        <rFont val="Times New Roman"/>
        <family val="1"/>
      </rPr>
      <t xml:space="preserve"> Narrative (In-Kind) </t>
    </r>
    <r>
      <rPr>
        <i/>
        <sz val="10"/>
        <color theme="1"/>
        <rFont val="Times New Roman"/>
        <family val="1"/>
      </rPr>
      <t xml:space="preserve">i.e. "Match" or "Other Funding" </t>
    </r>
  </si>
  <si>
    <r>
      <t xml:space="preserve">Total </t>
    </r>
    <r>
      <rPr>
        <b/>
        <i/>
        <u/>
        <sz val="11"/>
        <color theme="1"/>
        <rFont val="Times New Roman"/>
        <family val="1"/>
      </rPr>
      <t>Training</t>
    </r>
  </si>
  <si>
    <t>4. Equipment In-School</t>
  </si>
  <si>
    <t>4. Equipment Out-of-School</t>
  </si>
  <si>
    <t>5. Supplies In-School</t>
  </si>
  <si>
    <t>5. Supplies Out-of-School</t>
  </si>
  <si>
    <t>6. Contractual Services In-School</t>
  </si>
  <si>
    <t>6. Contractual Services Out-of-School</t>
  </si>
  <si>
    <t>3. Travel Out-of-School</t>
  </si>
  <si>
    <t>1. Personnel In-School</t>
  </si>
  <si>
    <t>1. Personnel Out-of-School</t>
  </si>
  <si>
    <t>2. Fringe Benefits In-School</t>
  </si>
  <si>
    <t>2. Fringe Benefits Out-of-School</t>
  </si>
  <si>
    <t>3. Travel In-School</t>
  </si>
  <si>
    <t>11. Telecommunications In-School</t>
  </si>
  <si>
    <t>11. Telecommunications Out-of-School</t>
  </si>
  <si>
    <t>12. Training &amp; Education In-School</t>
  </si>
  <si>
    <t>12. Training &amp; Education Out-of-School</t>
  </si>
  <si>
    <t>13. Direct Administrative Costs In-School</t>
  </si>
  <si>
    <t>13. Direct Administrative Costs Out-of-School</t>
  </si>
  <si>
    <t>15A. Training In-School</t>
  </si>
  <si>
    <t>15A. Training Out-of-School</t>
  </si>
  <si>
    <t>15B. Supportive Services In-School</t>
  </si>
  <si>
    <t>15B. Supportive Services Out-of-School</t>
  </si>
  <si>
    <t>15C. Participant Wages In-School</t>
  </si>
  <si>
    <t>15C. Participant Wages Out-of-School</t>
  </si>
  <si>
    <t>16.   Indirect Costs In-School</t>
  </si>
  <si>
    <t>16.   Indirect Costs Out-of-School</t>
  </si>
  <si>
    <t>State Request In-School</t>
  </si>
  <si>
    <t>Cash Match In-School</t>
  </si>
  <si>
    <t>In-Kind Match In-School</t>
  </si>
  <si>
    <t xml:space="preserve">     TOTAL PROJECT COSTS In-School</t>
  </si>
  <si>
    <t>State Request Out-of-School</t>
  </si>
  <si>
    <t>Cash Match Out-of-School</t>
  </si>
  <si>
    <t>In-Kind Match Out-of-School</t>
  </si>
  <si>
    <t xml:space="preserve">     TOTAL PROJECT COSTS Out-of-School</t>
  </si>
  <si>
    <t>should be zero</t>
  </si>
  <si>
    <t>Leverage</t>
  </si>
  <si>
    <t>Leverage In-School</t>
  </si>
  <si>
    <t>Leverage Out-of-School</t>
  </si>
  <si>
    <t>7. Consultant (Professional Services) In-School</t>
  </si>
  <si>
    <t>7. Consultant (Professional Services) Out-of-School</t>
  </si>
  <si>
    <t>8. Construction In-School</t>
  </si>
  <si>
    <t>8. Construction Out-of-School</t>
  </si>
  <si>
    <t>9. Occupancy (Rent &amp; Utilities) In-School</t>
  </si>
  <si>
    <t>9. Occupancy (Rent &amp; Utilities) Out-of-School</t>
  </si>
  <si>
    <t>10. Research &amp; Development (R&amp;D) In-School</t>
  </si>
  <si>
    <t>10. Research &amp; Development (R&amp;D) Out-of-School</t>
  </si>
  <si>
    <t>14. Other or Misc. Costs In-School</t>
  </si>
  <si>
    <t>14. Other or Misc. Costs Out-of-School</t>
  </si>
  <si>
    <t>In-School Leverage</t>
  </si>
  <si>
    <t>Out-of-School Leverage</t>
  </si>
  <si>
    <t>In-School Leverage Total</t>
  </si>
  <si>
    <t>Out-of-School Leverage Total</t>
  </si>
  <si>
    <t>Formula in Column H links to Leverage Total Formula above</t>
  </si>
  <si>
    <t>You may change formula in Column H of this row to accommodate any rows you need to insert for items that add up to Leverage</t>
  </si>
  <si>
    <t>You may change formula in Column H of this row to accommodate any rows you need to insert for items that add up to the Leverage</t>
  </si>
  <si>
    <r>
      <t xml:space="preserve">Personnel Narrative (Leverage) </t>
    </r>
    <r>
      <rPr>
        <i/>
        <sz val="10"/>
        <color theme="1"/>
        <rFont val="Times New Roman"/>
        <family val="1"/>
      </rPr>
      <t xml:space="preserve">i.e. "Match" or "Other Funding" </t>
    </r>
  </si>
  <si>
    <t>You may change formula in Column I of this row to accommodate any rows you need to insert for items that add up to Leverage</t>
  </si>
  <si>
    <t>Formula in Column I links to Leverage Total Formula above</t>
  </si>
  <si>
    <t>You may change formula in Column G of this row to accommodate any rows you need to insert for items that add up to Leverage</t>
  </si>
  <si>
    <t>Formula in Column G links to Leverage Total Formula above</t>
  </si>
  <si>
    <t>Formula in Column G adds Narrative section totals</t>
  </si>
  <si>
    <t>Formula in Column H adds Narrative section totals</t>
  </si>
  <si>
    <t>Formula in Column I adds Narrative section totals</t>
  </si>
  <si>
    <t xml:space="preserve">Supportive Services Narrative (State): </t>
  </si>
  <si>
    <t xml:space="preserve">Supportive Services Narrative (Cash) i.e. "Match" or "Other Funding" </t>
  </si>
  <si>
    <t xml:space="preserve">Supportive Services Narrative (In-Kind) i.e. "Match" or "Other Funding" </t>
  </si>
  <si>
    <t>Total Supportive Services</t>
  </si>
  <si>
    <t xml:space="preserve">Participant Wages Narrative (State): </t>
  </si>
  <si>
    <t xml:space="preserve">Participant Wages Narrative (Cash) i.e. "Match" or "Other Funding" </t>
  </si>
  <si>
    <t xml:space="preserve">Participant Wages Narrative (In-Kind) i.e. "Match" or "Other Funding" </t>
  </si>
  <si>
    <t>Total Participant Wages</t>
  </si>
  <si>
    <r>
      <rPr>
        <b/>
        <sz val="10"/>
        <color theme="1"/>
        <rFont val="Times New Roman"/>
        <family val="1"/>
      </rPr>
      <t xml:space="preserve">15B). </t>
    </r>
    <r>
      <rPr>
        <b/>
        <u/>
        <sz val="10"/>
        <color theme="1"/>
        <rFont val="Times New Roman"/>
        <family val="1"/>
      </rPr>
      <t>Supportive Services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</si>
  <si>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15C). Participant Wages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</si>
  <si>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 xml:space="preserve">1A. Personnel (Salaries &amp; Wages) In-School          </t>
  </si>
  <si>
    <t xml:space="preserve">1B. Personnel (Salaries &amp; Wages) Out-of-School          </t>
  </si>
  <si>
    <t>2A. Fringe Benefits In-School</t>
  </si>
  <si>
    <t>2B. Fringe Benefits Out-of-School</t>
  </si>
  <si>
    <t>3A. Travel In-School</t>
  </si>
  <si>
    <t>3B. Travel Out-of-School</t>
  </si>
  <si>
    <t>4A. Equipment In-School</t>
  </si>
  <si>
    <t>4B. Equipment Out-of-School</t>
  </si>
  <si>
    <t>5A. Supplies In-School</t>
  </si>
  <si>
    <t>5B. Supplies Out-of-School</t>
  </si>
  <si>
    <r>
      <t xml:space="preserve">6A.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 In-School</t>
    </r>
  </si>
  <si>
    <r>
      <t xml:space="preserve">6B.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 Out-of-School</t>
    </r>
  </si>
  <si>
    <t>11A. Telecommunications In-School</t>
  </si>
  <si>
    <t>11B. Telecommunications Out-of-School</t>
  </si>
  <si>
    <t>12A. Training &amp; Education In-School</t>
  </si>
  <si>
    <t>12B. Training &amp; Education Out-of-School</t>
  </si>
  <si>
    <t>13A. Direct Administrative costs In-School</t>
  </si>
  <si>
    <t>13A. Direct Administrative costs Out-of-School</t>
  </si>
  <si>
    <t>6A. Contractual Services (200.318) &amp; Subawards (200.92) In-School</t>
  </si>
  <si>
    <t>6B. Contractual Services (200.318) &amp; Subawards (200.92) Out-of-School</t>
  </si>
  <si>
    <t>7A. Consultant (Professional Services) In-School</t>
  </si>
  <si>
    <t>7B. Consultant (Professional Services) Out-of-School</t>
  </si>
  <si>
    <t>8A. Construction In-School</t>
  </si>
  <si>
    <t>8B. Construction Out-of-School</t>
  </si>
  <si>
    <t>9A. Occupancy (Rent &amp; Utilities) In-School</t>
  </si>
  <si>
    <t>9B. Occupancy (Rent &amp; Utilities) Out-of-School</t>
  </si>
  <si>
    <t>10A. Research &amp; Development (R&amp;D) In-School</t>
  </si>
  <si>
    <t>10B. Research &amp; Development (R&amp;D) Out-of-School</t>
  </si>
  <si>
    <t>14A. Miscellaneous Costs In-School</t>
  </si>
  <si>
    <t>14B. Miscellaneous Costs Out-of-School</t>
  </si>
  <si>
    <t>17B.  Indirect Costs* (see below) Out-of-School</t>
  </si>
  <si>
    <t>17A.  Indirect Costs* (see below) In-School</t>
  </si>
  <si>
    <t>17A.  Indirect Costs In-School</t>
  </si>
  <si>
    <t>17B.  Indirect Costs Out-of-School</t>
  </si>
  <si>
    <r>
      <t xml:space="preserve">Indirect Cost Narrative (Leverage) </t>
    </r>
    <r>
      <rPr>
        <i/>
        <sz val="10"/>
        <color theme="1"/>
        <rFont val="Times New Roman"/>
        <family val="1"/>
      </rPr>
      <t xml:space="preserve">i.e. "Match" or "Other Funding" </t>
    </r>
  </si>
  <si>
    <t xml:space="preserve">Participant Wages Narrative (Leverage) i.e. "Match" or "Other Funding" </t>
  </si>
  <si>
    <t xml:space="preserve">Supportive Services Narrative (Leverage) i.e. "Match" or "Other Funding" </t>
  </si>
  <si>
    <r>
      <rPr>
        <b/>
        <u/>
        <sz val="10"/>
        <color theme="1"/>
        <rFont val="Times New Roman"/>
        <family val="1"/>
      </rPr>
      <t>Training</t>
    </r>
    <r>
      <rPr>
        <b/>
        <sz val="10"/>
        <color theme="1"/>
        <rFont val="Times New Roman"/>
        <family val="1"/>
      </rPr>
      <t xml:space="preserve"> Narrative (Leverage) </t>
    </r>
    <r>
      <rPr>
        <i/>
        <sz val="10"/>
        <color theme="1"/>
        <rFont val="Times New Roman"/>
        <family val="1"/>
      </rPr>
      <t xml:space="preserve">i.e. "Match" or "Other Funding" </t>
    </r>
  </si>
  <si>
    <r>
      <t xml:space="preserve">Other Cost Narrative (Leverage) </t>
    </r>
    <r>
      <rPr>
        <i/>
        <sz val="10"/>
        <color theme="1"/>
        <rFont val="Times New Roman"/>
        <family val="1"/>
      </rPr>
      <t xml:space="preserve">i.e. "Match" or "Other Funding" </t>
    </r>
  </si>
  <si>
    <r>
      <t xml:space="preserve">Direct Administrative Narrative (Leverage) </t>
    </r>
    <r>
      <rPr>
        <i/>
        <sz val="10"/>
        <color theme="1"/>
        <rFont val="Times New Roman"/>
        <family val="1"/>
      </rPr>
      <t xml:space="preserve">i.e. "Match" or "Other Funding" </t>
    </r>
  </si>
  <si>
    <r>
      <t xml:space="preserve">Training &amp; Education Narrative (Leverage) </t>
    </r>
    <r>
      <rPr>
        <i/>
        <sz val="10"/>
        <color theme="1"/>
        <rFont val="Times New Roman"/>
        <family val="1"/>
      </rPr>
      <t xml:space="preserve">i.e. "Match" or "Other Funding" </t>
    </r>
  </si>
  <si>
    <r>
      <t xml:space="preserve">Telecommunications Narrative (Leverage) </t>
    </r>
    <r>
      <rPr>
        <i/>
        <sz val="10"/>
        <color theme="1"/>
        <rFont val="Times New Roman"/>
        <family val="1"/>
      </rPr>
      <t xml:space="preserve">i.e. "Match" or "Other Funding" </t>
    </r>
  </si>
  <si>
    <r>
      <t xml:space="preserve">R &amp; D Narrative (Leverage) </t>
    </r>
    <r>
      <rPr>
        <i/>
        <sz val="10"/>
        <color theme="1"/>
        <rFont val="Times New Roman"/>
        <family val="1"/>
      </rPr>
      <t xml:space="preserve">i.e. "Match" or "Other Funding" </t>
    </r>
  </si>
  <si>
    <r>
      <t xml:space="preserve">Occupancy Narrative (Leverage) </t>
    </r>
    <r>
      <rPr>
        <i/>
        <sz val="10"/>
        <color theme="1"/>
        <rFont val="Times New Roman"/>
        <family val="1"/>
      </rPr>
      <t xml:space="preserve">i.e. "Match" or "Other Funding" </t>
    </r>
  </si>
  <si>
    <r>
      <t xml:space="preserve">Construction Narrative (Leverage) </t>
    </r>
    <r>
      <rPr>
        <i/>
        <sz val="10"/>
        <color theme="1"/>
        <rFont val="Times New Roman"/>
        <family val="1"/>
      </rPr>
      <t xml:space="preserve">i.e. "Match" or "Other Funding" </t>
    </r>
  </si>
  <si>
    <r>
      <t xml:space="preserve">Consultant Narrative (Leverage) </t>
    </r>
    <r>
      <rPr>
        <i/>
        <sz val="10"/>
        <color theme="1"/>
        <rFont val="Times New Roman"/>
        <family val="1"/>
      </rPr>
      <t xml:space="preserve">i.e. "Match" or "Other Funding" </t>
    </r>
  </si>
  <si>
    <r>
      <t xml:space="preserve">Contractual Services Narrative (Leverage) </t>
    </r>
    <r>
      <rPr>
        <i/>
        <sz val="10"/>
        <color theme="1"/>
        <rFont val="Times New Roman"/>
        <family val="1"/>
      </rPr>
      <t xml:space="preserve">i.e. "Match" or "Other Funding" </t>
    </r>
  </si>
  <si>
    <r>
      <t xml:space="preserve">Supplies Narrative (Leverage) </t>
    </r>
    <r>
      <rPr>
        <i/>
        <sz val="10"/>
        <color theme="1"/>
        <rFont val="Times New Roman"/>
        <family val="1"/>
      </rPr>
      <t xml:space="preserve">i.e. "Match" or "Other Funding" </t>
    </r>
  </si>
  <si>
    <r>
      <t xml:space="preserve">Equipment Narrative (Leverage) </t>
    </r>
    <r>
      <rPr>
        <i/>
        <sz val="10"/>
        <color theme="1"/>
        <rFont val="Times New Roman"/>
        <family val="1"/>
      </rPr>
      <t xml:space="preserve">i.e. "Match" or "Other Funding" </t>
    </r>
  </si>
  <si>
    <r>
      <t xml:space="preserve">Fringe Benefits Narrative (Leverage) </t>
    </r>
    <r>
      <rPr>
        <i/>
        <sz val="10"/>
        <color theme="1"/>
        <rFont val="Times New Roman"/>
        <family val="1"/>
      </rPr>
      <t xml:space="preserve">i.e. "Match" or "Other Funding" </t>
    </r>
  </si>
  <si>
    <r>
      <rPr>
        <sz val="9"/>
        <color theme="1"/>
        <rFont val="Times New Roman"/>
        <family val="1"/>
      </rPr>
      <t>15</t>
    </r>
    <r>
      <rPr>
        <b/>
        <sz val="9"/>
        <color theme="1"/>
        <rFont val="Times New Roman"/>
        <family val="1"/>
      </rPr>
      <t xml:space="preserve">. A1. </t>
    </r>
    <r>
      <rPr>
        <b/>
        <i/>
        <u/>
        <sz val="9"/>
        <color theme="1"/>
        <rFont val="Times New Roman"/>
        <family val="1"/>
      </rPr>
      <t>Training In-School</t>
    </r>
  </si>
  <si>
    <r>
      <t xml:space="preserve">      A2. </t>
    </r>
    <r>
      <rPr>
        <b/>
        <i/>
        <u/>
        <sz val="9"/>
        <color theme="1"/>
        <rFont val="Times New Roman"/>
        <family val="1"/>
      </rPr>
      <t>Training Out-of-School</t>
    </r>
  </si>
  <si>
    <r>
      <t xml:space="preserve">      B1. </t>
    </r>
    <r>
      <rPr>
        <b/>
        <i/>
        <u/>
        <sz val="9"/>
        <color theme="1"/>
        <rFont val="Times New Roman"/>
        <family val="1"/>
      </rPr>
      <t>Supportive Services In-School</t>
    </r>
  </si>
  <si>
    <r>
      <t xml:space="preserve">      B2. </t>
    </r>
    <r>
      <rPr>
        <b/>
        <i/>
        <u/>
        <sz val="9"/>
        <color theme="1"/>
        <rFont val="Times New Roman"/>
        <family val="1"/>
      </rPr>
      <t>Supportive Services Out-of-School</t>
    </r>
  </si>
  <si>
    <r>
      <t xml:space="preserve">      C1. </t>
    </r>
    <r>
      <rPr>
        <b/>
        <i/>
        <u/>
        <sz val="9"/>
        <color theme="1"/>
        <rFont val="Times New Roman"/>
        <family val="1"/>
      </rPr>
      <t>Participant Wages In-School</t>
    </r>
  </si>
  <si>
    <r>
      <t xml:space="preserve">      C2. </t>
    </r>
    <r>
      <rPr>
        <b/>
        <i/>
        <u/>
        <sz val="9"/>
        <color theme="1"/>
        <rFont val="Times New Roman"/>
        <family val="1"/>
      </rPr>
      <t>Participant Wages Out-of-School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</si>
</sst>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s>
  <fonts count="60"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0" tint="-0.249977111117893"/>
        <bgColor indexed="64"/>
      </patternFill>
    </fill>
    <fill>
      <patternFill patternType="solid">
        <fgColor theme="0" tint="-0.34998626667073579"/>
        <bgColor indexed="64"/>
      </patternFill>
    </fill>
  </fills>
  <borders count="62">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9" fontId="1" fillId="0" borderId="0" applyFont="0" applyFill="0" applyBorder="0" applyAlignment="0" applyProtection="0"/>
  </cellStyleXfs>
  <cellXfs count="86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20" fillId="0" borderId="0" xfId="0" applyFont="1"/>
    <xf numFmtId="0" fontId="6" fillId="0" borderId="0" xfId="0" applyFont="1" applyBorder="1" applyAlignment="1">
      <alignment vertical="center" wrapText="1"/>
    </xf>
    <xf numFmtId="0" fontId="0" fillId="0" borderId="16" xfId="0" applyBorder="1"/>
    <xf numFmtId="0" fontId="2" fillId="0" borderId="0" xfId="0" applyFont="1"/>
    <xf numFmtId="0" fontId="2" fillId="0" borderId="16" xfId="0" applyFont="1" applyBorder="1"/>
    <xf numFmtId="0" fontId="2" fillId="0" borderId="0" xfId="0" applyFont="1" applyBorder="1"/>
    <xf numFmtId="44" fontId="22" fillId="4" borderId="38" xfId="2" applyNumberFormat="1" applyFont="1" applyBorder="1" applyAlignment="1">
      <alignment horizontal="center" vertical="center" wrapText="1"/>
    </xf>
    <xf numFmtId="0" fontId="18" fillId="0" borderId="19" xfId="0" applyFont="1" applyBorder="1"/>
    <xf numFmtId="0" fontId="22" fillId="4" borderId="35" xfId="2" applyFont="1" applyBorder="1" applyAlignment="1">
      <alignment horizontal="center" vertical="center" wrapText="1"/>
    </xf>
    <xf numFmtId="0" fontId="22" fillId="3" borderId="35" xfId="0" applyFont="1" applyFill="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0" fillId="0" borderId="0" xfId="0" applyNumberFormat="1" applyBorder="1"/>
    <xf numFmtId="0" fontId="34" fillId="0" borderId="0" xfId="0" applyFont="1" applyBorder="1" applyAlignment="1">
      <alignment vertical="top"/>
    </xf>
    <xf numFmtId="0" fontId="25" fillId="0" borderId="11" xfId="0" applyFont="1" applyBorder="1" applyAlignment="1">
      <alignment vertical="top"/>
    </xf>
    <xf numFmtId="0" fontId="25" fillId="0" borderId="0"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4" fillId="0" borderId="0" xfId="0" applyFont="1" applyBorder="1" applyAlignment="1">
      <alignment horizontal="right"/>
    </xf>
    <xf numFmtId="0" fontId="27" fillId="0" borderId="0" xfId="0" applyFont="1" applyBorder="1" applyAlignment="1">
      <alignment vertical="top" wrapText="1"/>
    </xf>
    <xf numFmtId="0" fontId="2" fillId="0" borderId="20" xfId="0" applyFont="1" applyBorder="1" applyAlignment="1">
      <alignment horizontal="center"/>
    </xf>
    <xf numFmtId="42" fontId="26" fillId="0" borderId="0" xfId="0" applyNumberFormat="1" applyFont="1" applyBorder="1"/>
    <xf numFmtId="0" fontId="20" fillId="0" borderId="0" xfId="0" applyFont="1" applyBorder="1"/>
    <xf numFmtId="0" fontId="34" fillId="0" borderId="11" xfId="0" applyFont="1" applyBorder="1" applyAlignment="1">
      <alignment vertical="top"/>
    </xf>
    <xf numFmtId="0" fontId="28" fillId="0" borderId="0" xfId="0" applyFont="1" applyBorder="1"/>
    <xf numFmtId="0" fontId="29" fillId="0" borderId="0" xfId="0" applyFont="1" applyBorder="1"/>
    <xf numFmtId="0" fontId="27" fillId="0" borderId="20" xfId="0" applyFont="1" applyBorder="1" applyAlignment="1">
      <alignment horizontal="center" vertical="center" wrapText="1"/>
    </xf>
    <xf numFmtId="0" fontId="27" fillId="0" borderId="20" xfId="0" applyFont="1" applyBorder="1" applyAlignment="1">
      <alignment horizontal="center" vertical="top" wrapText="1"/>
    </xf>
    <xf numFmtId="0" fontId="0" fillId="0" borderId="0" xfId="0" applyBorder="1" applyAlignment="1">
      <alignment horizontal="left"/>
    </xf>
    <xf numFmtId="0" fontId="2" fillId="0" borderId="0" xfId="0" applyFont="1" applyBorder="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0" fontId="6" fillId="0" borderId="0" xfId="0" applyFont="1"/>
    <xf numFmtId="44" fontId="0" fillId="0" borderId="0" xfId="0" applyNumberFormat="1" applyBorder="1"/>
    <xf numFmtId="0" fontId="0" fillId="0" borderId="0" xfId="0" applyBorder="1" applyAlignment="1">
      <alignment horizontal="right"/>
    </xf>
    <xf numFmtId="0" fontId="29" fillId="0" borderId="23" xfId="0" applyFont="1" applyBorder="1"/>
    <xf numFmtId="0" fontId="29" fillId="0" borderId="24" xfId="0" applyFont="1" applyBorder="1"/>
    <xf numFmtId="0" fontId="42" fillId="0" borderId="24" xfId="0" applyFont="1" applyBorder="1" applyAlignment="1">
      <alignment horizontal="center"/>
    </xf>
    <xf numFmtId="0" fontId="17" fillId="0" borderId="24" xfId="0" applyFont="1" applyBorder="1" applyAlignment="1">
      <alignment horizontal="center"/>
    </xf>
    <xf numFmtId="0" fontId="42" fillId="0" borderId="19" xfId="0" applyFont="1" applyBorder="1" applyAlignment="1">
      <alignment horizontal="center"/>
    </xf>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46" xfId="0" applyFont="1" applyBorder="1" applyAlignment="1">
      <alignment vertical="center" wrapText="1"/>
    </xf>
    <xf numFmtId="0" fontId="6" fillId="0" borderId="54"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5" fillId="0" borderId="0" xfId="0" applyFont="1" applyAlignment="1">
      <alignment horizontal="left" vertical="center"/>
    </xf>
    <xf numFmtId="0" fontId="6" fillId="0" borderId="0" xfId="0" applyFont="1" applyBorder="1" applyAlignment="1">
      <alignment horizontal="left" vertical="center" indent="3"/>
    </xf>
    <xf numFmtId="0" fontId="37" fillId="0" borderId="0" xfId="0" applyFont="1" applyBorder="1" applyAlignment="1">
      <alignment horizontal="left"/>
    </xf>
    <xf numFmtId="0" fontId="0" fillId="0" borderId="0" xfId="0" applyFont="1"/>
    <xf numFmtId="0" fontId="48" fillId="0" borderId="0" xfId="0" applyFont="1" applyAlignment="1">
      <alignment horizontal="center" vertical="center"/>
    </xf>
    <xf numFmtId="0" fontId="48"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5" fillId="0" borderId="0" xfId="0" applyFont="1" applyBorder="1" applyAlignment="1">
      <alignment horizontal="left" vertical="center"/>
    </xf>
    <xf numFmtId="0" fontId="15" fillId="0" borderId="0" xfId="0" applyFont="1" applyBorder="1" applyAlignment="1">
      <alignment horizontal="left" vertical="center" indent="3"/>
    </xf>
    <xf numFmtId="0" fontId="47"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44" fontId="0" fillId="0" borderId="0" xfId="0" applyNumberFormat="1"/>
    <xf numFmtId="43" fontId="22" fillId="4" borderId="38" xfId="2" applyNumberFormat="1" applyFont="1" applyBorder="1" applyAlignment="1">
      <alignment horizontal="center" vertical="center" wrapText="1"/>
    </xf>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Border="1" applyAlignment="1">
      <alignment vertical="center" wrapText="1"/>
    </xf>
    <xf numFmtId="0" fontId="41" fillId="0" borderId="0" xfId="0" applyFont="1"/>
    <xf numFmtId="0" fontId="34" fillId="0" borderId="0" xfId="0" applyFont="1"/>
    <xf numFmtId="0" fontId="16" fillId="0" borderId="0" xfId="0" applyFont="1"/>
    <xf numFmtId="0" fontId="6" fillId="0" borderId="0" xfId="0" applyFont="1" applyBorder="1" applyAlignment="1">
      <alignment horizontal="left" vertical="center"/>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0" fontId="50" fillId="0" borderId="0" xfId="0" applyFont="1" applyBorder="1" applyAlignment="1">
      <alignment vertical="center" wrapText="1"/>
    </xf>
    <xf numFmtId="0" fontId="17" fillId="0" borderId="0" xfId="0" applyFont="1" applyBorder="1" applyAlignment="1">
      <alignment horizontal="left" vertical="center"/>
    </xf>
    <xf numFmtId="0" fontId="55" fillId="0" borderId="0" xfId="0" applyFont="1" applyBorder="1" applyAlignment="1">
      <alignment horizontal="left"/>
    </xf>
    <xf numFmtId="0" fontId="12" fillId="0" borderId="0" xfId="0" applyFont="1" applyBorder="1"/>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17" fillId="0" borderId="16" xfId="0" applyFont="1" applyBorder="1" applyAlignment="1">
      <alignment horizontal="right" vertical="center"/>
    </xf>
    <xf numFmtId="0" fontId="2" fillId="0" borderId="0" xfId="0" applyFont="1" applyBorder="1" applyAlignment="1">
      <alignment horizontal="left"/>
    </xf>
    <xf numFmtId="0" fontId="30" fillId="0" borderId="20" xfId="0" applyFont="1" applyBorder="1" applyAlignment="1">
      <alignment horizontal="center" vertical="top" wrapText="1"/>
    </xf>
    <xf numFmtId="0" fontId="29" fillId="0" borderId="0" xfId="0" applyFont="1" applyBorder="1" applyAlignment="1"/>
    <xf numFmtId="0" fontId="28" fillId="0" borderId="0" xfId="0" applyFont="1" applyBorder="1" applyAlignment="1"/>
    <xf numFmtId="0" fontId="27" fillId="0" borderId="20" xfId="0" applyFont="1" applyBorder="1" applyAlignment="1">
      <alignment horizontal="center" vertical="center" wrapText="1"/>
    </xf>
    <xf numFmtId="0" fontId="6" fillId="0" borderId="27" xfId="0" applyFont="1" applyBorder="1"/>
    <xf numFmtId="0" fontId="16" fillId="0" borderId="27" xfId="0" applyFont="1" applyBorder="1"/>
    <xf numFmtId="0" fontId="6" fillId="0" borderId="0" xfId="0" applyFont="1" applyBorder="1" applyAlignment="1">
      <alignment horizontal="left" vertical="center"/>
    </xf>
    <xf numFmtId="0" fontId="6" fillId="0" borderId="0" xfId="0" applyFont="1" applyBorder="1" applyAlignment="1">
      <alignment horizontal="center"/>
    </xf>
    <xf numFmtId="164" fontId="28" fillId="0" borderId="0" xfId="1" applyNumberFormat="1" applyFont="1" applyBorder="1" applyAlignment="1">
      <alignment horizontal="left"/>
    </xf>
    <xf numFmtId="164" fontId="28" fillId="0" borderId="0" xfId="0" applyNumberFormat="1" applyFont="1" applyBorder="1" applyAlignment="1">
      <alignment horizontal="left"/>
    </xf>
    <xf numFmtId="164" fontId="29" fillId="0" borderId="0" xfId="0" applyNumberFormat="1" applyFont="1" applyBorder="1" applyAlignment="1">
      <alignment horizontal="left"/>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0" fontId="25" fillId="0" borderId="0" xfId="0" applyFont="1" applyBorder="1" applyAlignment="1">
      <alignment vertical="top" wrapText="1"/>
    </xf>
    <xf numFmtId="0" fontId="0" fillId="0" borderId="0" xfId="0"/>
    <xf numFmtId="0" fontId="0" fillId="0" borderId="0" xfId="0" applyBorder="1"/>
    <xf numFmtId="0" fontId="2" fillId="0" borderId="0" xfId="0" applyFont="1" applyBorder="1"/>
    <xf numFmtId="0" fontId="17" fillId="0" borderId="16" xfId="0" applyFont="1" applyBorder="1" applyAlignment="1">
      <alignment horizontal="right" vertical="center"/>
    </xf>
    <xf numFmtId="0" fontId="29" fillId="0" borderId="0" xfId="0" applyFont="1" applyBorder="1" applyAlignment="1"/>
    <xf numFmtId="0" fontId="29" fillId="0" borderId="0" xfId="0" applyFont="1" applyBorder="1" applyAlignment="1">
      <alignment horizontal="left" indent="2"/>
    </xf>
    <xf numFmtId="0" fontId="17" fillId="0" borderId="0" xfId="0" applyFont="1" applyBorder="1" applyAlignment="1">
      <alignment horizontal="right" vertical="center"/>
    </xf>
    <xf numFmtId="42" fontId="26" fillId="0" borderId="0" xfId="0" applyNumberFormat="1" applyFont="1" applyBorder="1" applyAlignment="1">
      <alignment vertical="top"/>
    </xf>
    <xf numFmtId="0" fontId="3" fillId="0" borderId="7" xfId="0" applyFont="1" applyBorder="1" applyAlignment="1">
      <alignment horizontal="left" vertical="center"/>
    </xf>
    <xf numFmtId="0" fontId="53" fillId="0" borderId="0" xfId="0" applyFont="1" applyBorder="1" applyAlignment="1">
      <alignment horizontal="center" vertical="center" wrapText="1"/>
    </xf>
    <xf numFmtId="0" fontId="3" fillId="3" borderId="0" xfId="0" applyFont="1" applyFill="1" applyBorder="1" applyAlignment="1">
      <alignment horizontal="left" vertical="center" wrapText="1"/>
    </xf>
    <xf numFmtId="0" fontId="53" fillId="0" borderId="0" xfId="0" applyFont="1" applyBorder="1" applyAlignment="1">
      <alignment vertical="center" wrapText="1"/>
    </xf>
    <xf numFmtId="0" fontId="53" fillId="0" borderId="0" xfId="0" applyFont="1" applyBorder="1"/>
    <xf numFmtId="0" fontId="13" fillId="0" borderId="7" xfId="0" applyFont="1" applyBorder="1"/>
    <xf numFmtId="0" fontId="13" fillId="0" borderId="9" xfId="0" applyFont="1" applyBorder="1"/>
    <xf numFmtId="0" fontId="3" fillId="0" borderId="0" xfId="0" applyFont="1"/>
    <xf numFmtId="44" fontId="6" fillId="2" borderId="17" xfId="0" applyNumberFormat="1" applyFont="1" applyFill="1" applyBorder="1" applyAlignment="1">
      <alignment horizontal="left" vertical="center" wrapText="1"/>
    </xf>
    <xf numFmtId="44" fontId="6" fillId="2" borderId="19" xfId="0" applyNumberFormat="1" applyFont="1" applyFill="1" applyBorder="1" applyAlignment="1">
      <alignment horizontal="left" vertical="center" wrapText="1"/>
    </xf>
    <xf numFmtId="44" fontId="6" fillId="2" borderId="24" xfId="0" applyNumberFormat="1" applyFont="1" applyFill="1" applyBorder="1" applyAlignment="1">
      <alignment horizontal="left" vertical="center" wrapText="1"/>
    </xf>
    <xf numFmtId="44" fontId="6" fillId="2" borderId="20" xfId="0" applyNumberFormat="1" applyFont="1" applyFill="1" applyBorder="1" applyAlignment="1">
      <alignment vertical="center" wrapText="1"/>
    </xf>
    <xf numFmtId="44" fontId="6" fillId="4" borderId="26" xfId="2" applyNumberFormat="1" applyFont="1" applyBorder="1" applyAlignment="1">
      <alignment horizontal="left" vertical="center" wrapText="1"/>
    </xf>
    <xf numFmtId="44" fontId="6" fillId="4" borderId="21" xfId="2" applyNumberFormat="1" applyFont="1" applyBorder="1" applyAlignment="1">
      <alignment horizontal="left" vertical="center" wrapText="1"/>
    </xf>
    <xf numFmtId="44" fontId="6" fillId="4" borderId="20" xfId="2" applyNumberFormat="1" applyFont="1" applyBorder="1" applyAlignment="1">
      <alignment horizontal="left" vertical="center" wrapText="1"/>
    </xf>
    <xf numFmtId="44" fontId="6" fillId="4" borderId="19" xfId="2" applyNumberFormat="1" applyFont="1" applyBorder="1" applyAlignment="1">
      <alignment horizontal="left" vertical="center" wrapText="1"/>
    </xf>
    <xf numFmtId="44" fontId="6" fillId="4" borderId="20" xfId="2" applyNumberFormat="1" applyFont="1" applyBorder="1" applyAlignment="1">
      <alignment vertical="center" wrapText="1"/>
    </xf>
    <xf numFmtId="44" fontId="6" fillId="4" borderId="61" xfId="2" applyNumberFormat="1" applyFont="1" applyBorder="1" applyAlignment="1">
      <alignment vertical="center" wrapText="1"/>
    </xf>
    <xf numFmtId="44" fontId="6" fillId="2" borderId="39" xfId="0" applyNumberFormat="1" applyFont="1" applyFill="1" applyBorder="1" applyAlignment="1">
      <alignment horizontal="left" vertical="center" wrapText="1"/>
    </xf>
    <xf numFmtId="44" fontId="6" fillId="2" borderId="60" xfId="0" applyNumberFormat="1" applyFont="1" applyFill="1" applyBorder="1" applyAlignment="1">
      <alignment horizontal="left" vertical="center" wrapText="1"/>
    </xf>
    <xf numFmtId="44" fontId="26" fillId="0" borderId="0" xfId="0" applyNumberFormat="1" applyFont="1" applyBorder="1"/>
    <xf numFmtId="44" fontId="26" fillId="0" borderId="17" xfId="0" applyNumberFormat="1" applyFont="1" applyBorder="1" applyAlignment="1">
      <alignment vertical="top"/>
    </xf>
    <xf numFmtId="44" fontId="26" fillId="0" borderId="0" xfId="0" applyNumberFormat="1" applyFont="1" applyBorder="1" applyProtection="1"/>
    <xf numFmtId="44" fontId="42" fillId="0" borderId="0" xfId="0" applyNumberFormat="1" applyFont="1" applyBorder="1" applyAlignment="1">
      <alignment horizontal="left"/>
    </xf>
    <xf numFmtId="44" fontId="17" fillId="0" borderId="0" xfId="0" applyNumberFormat="1" applyFont="1" applyBorder="1"/>
    <xf numFmtId="44" fontId="56" fillId="0" borderId="0" xfId="0" applyNumberFormat="1" applyFont="1" applyBorder="1" applyAlignment="1">
      <alignment horizontal="left"/>
    </xf>
    <xf numFmtId="44" fontId="57" fillId="0" borderId="0" xfId="0" applyNumberFormat="1" applyFont="1" applyBorder="1"/>
    <xf numFmtId="44" fontId="42" fillId="0" borderId="0" xfId="0" applyNumberFormat="1" applyFont="1" applyBorder="1"/>
    <xf numFmtId="44" fontId="17" fillId="0" borderId="24" xfId="0" applyNumberFormat="1" applyFont="1" applyBorder="1"/>
    <xf numFmtId="44" fontId="17" fillId="0" borderId="19" xfId="0" applyNumberFormat="1" applyFont="1" applyBorder="1"/>
    <xf numFmtId="0" fontId="29" fillId="0" borderId="0" xfId="0" applyFont="1" applyBorder="1" applyAlignment="1"/>
    <xf numFmtId="44" fontId="24" fillId="6" borderId="39" xfId="4" applyNumberFormat="1" applyBorder="1" applyAlignment="1">
      <alignment horizontal="left" vertical="center" wrapText="1"/>
    </xf>
    <xf numFmtId="44" fontId="6" fillId="4" borderId="59" xfId="2" applyNumberFormat="1" applyFont="1" applyBorder="1" applyAlignment="1">
      <alignment horizontal="left" vertical="center" wrapText="1"/>
    </xf>
    <xf numFmtId="44" fontId="6" fillId="4" borderId="9" xfId="2" applyNumberFormat="1" applyFont="1" applyBorder="1" applyAlignment="1">
      <alignment horizontal="left" vertical="center" wrapText="1"/>
    </xf>
    <xf numFmtId="0" fontId="17" fillId="0" borderId="16" xfId="0" applyFont="1" applyBorder="1" applyAlignment="1">
      <alignment horizontal="right" vertical="center"/>
    </xf>
    <xf numFmtId="0" fontId="26" fillId="0" borderId="16" xfId="0" applyFont="1" applyBorder="1" applyAlignment="1">
      <alignment horizontal="right" vertical="center"/>
    </xf>
    <xf numFmtId="0" fontId="2" fillId="0" borderId="0" xfId="0" applyFont="1" applyBorder="1" applyAlignment="1">
      <alignment horizontal="left" vertical="top"/>
    </xf>
    <xf numFmtId="0" fontId="25" fillId="0" borderId="0" xfId="0" applyFont="1" applyBorder="1" applyAlignment="1">
      <alignment vertical="center"/>
    </xf>
    <xf numFmtId="43" fontId="25" fillId="0" borderId="0" xfId="2" applyNumberFormat="1" applyFont="1" applyFill="1" applyBorder="1" applyAlignment="1">
      <alignment horizontal="left" vertical="center"/>
    </xf>
    <xf numFmtId="43" fontId="25" fillId="0" borderId="0" xfId="2" applyNumberFormat="1" applyFont="1" applyFill="1" applyBorder="1" applyAlignment="1">
      <alignment horizontal="left" vertical="center"/>
    </xf>
    <xf numFmtId="0" fontId="0" fillId="0" borderId="0" xfId="0"/>
    <xf numFmtId="0" fontId="0" fillId="0" borderId="0" xfId="0" applyFont="1" applyBorder="1" applyAlignment="1">
      <alignment vertical="center" wrapText="1"/>
    </xf>
    <xf numFmtId="0" fontId="25" fillId="0" borderId="0" xfId="0" applyFont="1" applyBorder="1" applyAlignment="1">
      <alignment vertical="center"/>
    </xf>
    <xf numFmtId="43" fontId="25" fillId="0" borderId="0" xfId="2" applyNumberFormat="1" applyFont="1" applyFill="1" applyBorder="1" applyAlignment="1">
      <alignment horizontal="left" vertical="center"/>
    </xf>
    <xf numFmtId="0" fontId="0" fillId="0" borderId="0" xfId="0"/>
    <xf numFmtId="6" fontId="28" fillId="0" borderId="0" xfId="0" applyNumberFormat="1" applyFont="1" applyAlignment="1">
      <alignment horizontal="left"/>
    </xf>
    <xf numFmtId="0" fontId="0" fillId="0" borderId="0" xfId="0"/>
    <xf numFmtId="0" fontId="28" fillId="0" borderId="0" xfId="0" applyFont="1"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29" fillId="0" borderId="0" xfId="0" applyFont="1" applyBorder="1"/>
    <xf numFmtId="0" fontId="0" fillId="0" borderId="0" xfId="0"/>
    <xf numFmtId="0" fontId="2" fillId="0" borderId="0" xfId="0" applyFont="1"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xf numFmtId="0" fontId="0" fillId="0" borderId="0" xfId="0" applyBorder="1"/>
    <xf numFmtId="0" fontId="0" fillId="0" borderId="0" xfId="0" applyFill="1" applyBorder="1"/>
    <xf numFmtId="6" fontId="28" fillId="0" borderId="0" xfId="0" applyNumberFormat="1" applyFont="1" applyAlignment="1">
      <alignment horizontal="left"/>
    </xf>
    <xf numFmtId="0" fontId="0" fillId="0" borderId="0" xfId="0"/>
    <xf numFmtId="0" fontId="0" fillId="0" borderId="0" xfId="0" applyBorder="1"/>
    <xf numFmtId="6" fontId="28" fillId="0" borderId="0" xfId="0" applyNumberFormat="1" applyFont="1" applyAlignment="1">
      <alignment horizontal="left"/>
    </xf>
    <xf numFmtId="0" fontId="0" fillId="0" borderId="0" xfId="0" applyBorder="1"/>
    <xf numFmtId="0" fontId="0" fillId="0" borderId="0" xfId="0"/>
    <xf numFmtId="6" fontId="28" fillId="0" borderId="0" xfId="0" applyNumberFormat="1" applyFont="1" applyAlignment="1">
      <alignment horizontal="left"/>
    </xf>
    <xf numFmtId="0" fontId="25" fillId="0" borderId="0" xfId="0" applyFont="1" applyBorder="1"/>
    <xf numFmtId="0" fontId="26" fillId="0" borderId="16" xfId="0" applyFont="1" applyBorder="1" applyAlignment="1">
      <alignment horizontal="right" vertical="center"/>
    </xf>
    <xf numFmtId="0" fontId="17" fillId="0" borderId="16" xfId="0" applyFont="1" applyBorder="1" applyAlignment="1">
      <alignment horizontal="right" vertical="center"/>
    </xf>
    <xf numFmtId="6" fontId="28" fillId="0" borderId="0" xfId="0" applyNumberFormat="1" applyFont="1" applyBorder="1" applyAlignment="1">
      <alignment horizontal="left"/>
    </xf>
    <xf numFmtId="0" fontId="26" fillId="0" borderId="24" xfId="0" applyFont="1" applyBorder="1" applyAlignment="1">
      <alignment horizontal="right" vertical="center"/>
    </xf>
    <xf numFmtId="0" fontId="0" fillId="7" borderId="0" xfId="0" applyFill="1" applyBorder="1"/>
    <xf numFmtId="44" fontId="26" fillId="7" borderId="0" xfId="0" applyNumberFormat="1" applyFont="1" applyFill="1" applyBorder="1"/>
    <xf numFmtId="0" fontId="25" fillId="7" borderId="0" xfId="0" applyFont="1" applyFill="1" applyBorder="1"/>
    <xf numFmtId="44" fontId="25" fillId="7" borderId="0" xfId="0" applyNumberFormat="1" applyFont="1" applyFill="1" applyBorder="1"/>
    <xf numFmtId="42" fontId="25" fillId="7" borderId="0" xfId="0" applyNumberFormat="1" applyFont="1" applyFill="1" applyBorder="1"/>
    <xf numFmtId="44" fontId="35" fillId="7" borderId="0" xfId="0" applyNumberFormat="1" applyFont="1" applyFill="1" applyBorder="1"/>
    <xf numFmtId="0" fontId="25" fillId="7" borderId="0" xfId="0" applyFont="1" applyFill="1" applyBorder="1" applyAlignment="1">
      <alignment horizontal="center"/>
    </xf>
    <xf numFmtId="0" fontId="3" fillId="7" borderId="10" xfId="0" applyFont="1" applyFill="1" applyBorder="1" applyAlignment="1">
      <alignment vertical="top"/>
    </xf>
    <xf numFmtId="0" fontId="34" fillId="7" borderId="11" xfId="0" applyFont="1" applyFill="1" applyBorder="1" applyAlignment="1">
      <alignment vertical="top"/>
    </xf>
    <xf numFmtId="0" fontId="34" fillId="7" borderId="13" xfId="0" applyFont="1" applyFill="1" applyBorder="1" applyAlignment="1">
      <alignment vertical="top"/>
    </xf>
    <xf numFmtId="0" fontId="34" fillId="7" borderId="0" xfId="0" applyFont="1" applyFill="1" applyBorder="1" applyAlignment="1">
      <alignment vertical="top"/>
    </xf>
    <xf numFmtId="0" fontId="34" fillId="7" borderId="15" xfId="0" applyFont="1" applyFill="1" applyBorder="1" applyAlignment="1">
      <alignment vertical="top"/>
    </xf>
    <xf numFmtId="0" fontId="34" fillId="7" borderId="16" xfId="0" applyFont="1" applyFill="1" applyBorder="1" applyAlignment="1">
      <alignment vertical="top"/>
    </xf>
    <xf numFmtId="0" fontId="0" fillId="7" borderId="16" xfId="0" applyFill="1" applyBorder="1"/>
    <xf numFmtId="0" fontId="26" fillId="7" borderId="16" xfId="0" applyFont="1" applyFill="1" applyBorder="1" applyAlignment="1">
      <alignment horizontal="right" vertical="center"/>
    </xf>
    <xf numFmtId="44" fontId="26" fillId="7" borderId="17" xfId="0" applyNumberFormat="1" applyFont="1" applyFill="1" applyBorder="1" applyAlignment="1">
      <alignment vertical="top"/>
    </xf>
    <xf numFmtId="0" fontId="29" fillId="7" borderId="0" xfId="0" applyFont="1" applyFill="1" applyBorder="1"/>
    <xf numFmtId="0" fontId="2" fillId="7" borderId="0" xfId="0" applyFont="1" applyFill="1" applyBorder="1"/>
    <xf numFmtId="44" fontId="2" fillId="7" borderId="0" xfId="0" applyNumberFormat="1" applyFont="1" applyFill="1" applyBorder="1"/>
    <xf numFmtId="0" fontId="34" fillId="7" borderId="12" xfId="0" applyFont="1" applyFill="1" applyBorder="1" applyAlignment="1">
      <alignment vertical="top"/>
    </xf>
    <xf numFmtId="0" fontId="3" fillId="7" borderId="13" xfId="0" applyFont="1" applyFill="1" applyBorder="1" applyAlignment="1">
      <alignment vertical="top"/>
    </xf>
    <xf numFmtId="0" fontId="34" fillId="7" borderId="14" xfId="0" applyFont="1" applyFill="1" applyBorder="1" applyAlignment="1">
      <alignment vertical="top"/>
    </xf>
    <xf numFmtId="0" fontId="2" fillId="7" borderId="13" xfId="0" applyFont="1" applyFill="1" applyBorder="1" applyAlignment="1">
      <alignment vertical="top"/>
    </xf>
    <xf numFmtId="0" fontId="41" fillId="7" borderId="0" xfId="0" applyFont="1" applyFill="1" applyBorder="1" applyAlignment="1">
      <alignment vertical="top"/>
    </xf>
    <xf numFmtId="0" fontId="28" fillId="7" borderId="0" xfId="0" applyFont="1" applyFill="1" applyBorder="1"/>
    <xf numFmtId="0" fontId="26" fillId="7" borderId="0" xfId="0" applyFont="1" applyFill="1" applyBorder="1" applyAlignment="1">
      <alignment horizontal="right"/>
    </xf>
    <xf numFmtId="44" fontId="29" fillId="7" borderId="0" xfId="0" applyNumberFormat="1" applyFont="1" applyFill="1" applyBorder="1"/>
    <xf numFmtId="0" fontId="26" fillId="0" borderId="16" xfId="0" applyFont="1" applyBorder="1" applyAlignment="1">
      <alignment vertical="center"/>
    </xf>
    <xf numFmtId="0" fontId="17" fillId="0" borderId="16" xfId="0" applyFont="1" applyBorder="1" applyAlignment="1">
      <alignment vertical="top"/>
    </xf>
    <xf numFmtId="0" fontId="26" fillId="0" borderId="16" xfId="0" applyFont="1" applyBorder="1" applyAlignment="1">
      <alignment horizontal="right" vertical="center"/>
    </xf>
    <xf numFmtId="0" fontId="17" fillId="0" borderId="16" xfId="0" applyFont="1" applyBorder="1" applyAlignment="1">
      <alignment horizontal="right" vertical="center"/>
    </xf>
    <xf numFmtId="0" fontId="29" fillId="0" borderId="0" xfId="0" applyFont="1" applyBorder="1" applyAlignment="1"/>
    <xf numFmtId="0" fontId="6" fillId="7" borderId="27" xfId="0" applyFont="1" applyFill="1" applyBorder="1"/>
    <xf numFmtId="0" fontId="18" fillId="7" borderId="19" xfId="0" applyFont="1" applyFill="1" applyBorder="1" applyAlignment="1">
      <alignment horizontal="left"/>
    </xf>
    <xf numFmtId="44" fontId="6" fillId="7" borderId="19" xfId="0" applyNumberFormat="1" applyFont="1" applyFill="1" applyBorder="1" applyAlignment="1">
      <alignment horizontal="left" vertical="center" wrapText="1"/>
    </xf>
    <xf numFmtId="44" fontId="6" fillId="7" borderId="20" xfId="2" applyNumberFormat="1" applyFont="1" applyFill="1" applyBorder="1" applyAlignment="1">
      <alignment horizontal="left" vertical="center" wrapText="1"/>
    </xf>
    <xf numFmtId="44" fontId="6" fillId="7" borderId="26" xfId="2" applyNumberFormat="1" applyFont="1" applyFill="1" applyBorder="1" applyAlignment="1">
      <alignment horizontal="left" vertical="center" wrapText="1"/>
    </xf>
    <xf numFmtId="0" fontId="18" fillId="7" borderId="19" xfId="0" applyFont="1" applyFill="1" applyBorder="1"/>
    <xf numFmtId="44" fontId="6" fillId="7" borderId="21" xfId="2" applyNumberFormat="1" applyFont="1" applyFill="1" applyBorder="1" applyAlignment="1">
      <alignment horizontal="left" vertical="center" wrapText="1"/>
    </xf>
    <xf numFmtId="43" fontId="0" fillId="0" borderId="23" xfId="0" applyNumberFormat="1" applyBorder="1"/>
    <xf numFmtId="43" fontId="25" fillId="0" borderId="19" xfId="0" applyNumberFormat="1" applyFont="1" applyBorder="1"/>
    <xf numFmtId="0" fontId="29" fillId="0" borderId="0" xfId="0" applyFont="1" applyBorder="1" applyProtection="1">
      <protection locked="0"/>
    </xf>
    <xf numFmtId="0" fontId="2" fillId="0" borderId="0" xfId="0" applyFont="1" applyBorder="1" applyProtection="1">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44" fontId="26" fillId="0" borderId="0" xfId="0" applyNumberFormat="1" applyFont="1" applyBorder="1" applyProtection="1">
      <protection locked="0"/>
    </xf>
    <xf numFmtId="0" fontId="0" fillId="0" borderId="0" xfId="0" applyProtection="1">
      <protection locked="0"/>
    </xf>
    <xf numFmtId="0" fontId="28" fillId="0" borderId="0" xfId="0" applyFont="1" applyBorder="1" applyProtection="1">
      <protection locked="0"/>
    </xf>
    <xf numFmtId="44" fontId="35" fillId="0" borderId="0" xfId="0" applyNumberFormat="1" applyFont="1" applyBorder="1" applyProtection="1">
      <protection locked="0"/>
    </xf>
    <xf numFmtId="0" fontId="0" fillId="0" borderId="0" xfId="0" applyBorder="1" applyProtection="1">
      <protection locked="0"/>
    </xf>
    <xf numFmtId="9" fontId="26" fillId="0" borderId="0" xfId="0" applyNumberFormat="1" applyFont="1" applyBorder="1" applyAlignment="1" applyProtection="1">
      <protection locked="0"/>
    </xf>
    <xf numFmtId="0" fontId="26" fillId="0" borderId="0" xfId="0" applyFont="1" applyBorder="1" applyAlignment="1" applyProtection="1">
      <alignment horizontal="right"/>
      <protection locked="0"/>
    </xf>
    <xf numFmtId="6" fontId="28" fillId="0" borderId="0" xfId="0" applyNumberFormat="1" applyFont="1" applyAlignment="1" applyProtection="1">
      <alignment horizontal="left"/>
      <protection locked="0"/>
    </xf>
    <xf numFmtId="44" fontId="0" fillId="0" borderId="0" xfId="0" applyNumberFormat="1" applyBorder="1" applyProtection="1">
      <protection locked="0"/>
    </xf>
    <xf numFmtId="10" fontId="0" fillId="0" borderId="0" xfId="0" applyNumberFormat="1" applyBorder="1" applyProtection="1">
      <protection locked="0"/>
    </xf>
    <xf numFmtId="0" fontId="17" fillId="0" borderId="0" xfId="0" applyFont="1" applyBorder="1" applyAlignment="1" applyProtection="1">
      <protection locked="0"/>
    </xf>
    <xf numFmtId="0" fontId="17" fillId="0" borderId="0" xfId="0" applyFont="1" applyBorder="1" applyAlignment="1" applyProtection="1">
      <alignment horizontal="right"/>
      <protection locked="0"/>
    </xf>
    <xf numFmtId="0" fontId="3" fillId="0" borderId="10" xfId="0" applyFont="1" applyBorder="1" applyAlignment="1" applyProtection="1">
      <alignment vertical="top"/>
      <protection locked="0"/>
    </xf>
    <xf numFmtId="0" fontId="34" fillId="0" borderId="11" xfId="0" applyFont="1" applyBorder="1" applyAlignment="1" applyProtection="1">
      <alignment vertical="top"/>
      <protection locked="0"/>
    </xf>
    <xf numFmtId="0" fontId="34" fillId="0" borderId="12" xfId="0" applyFont="1" applyBorder="1" applyAlignment="1" applyProtection="1">
      <alignment vertical="top"/>
      <protection locked="0"/>
    </xf>
    <xf numFmtId="0" fontId="25" fillId="0" borderId="13" xfId="0" applyFont="1" applyBorder="1" applyAlignment="1" applyProtection="1">
      <alignment vertical="top"/>
      <protection locked="0"/>
    </xf>
    <xf numFmtId="0" fontId="41" fillId="0" borderId="0" xfId="0" applyFont="1" applyBorder="1" applyAlignment="1" applyProtection="1">
      <alignment vertical="top"/>
      <protection locked="0"/>
    </xf>
    <xf numFmtId="0" fontId="34" fillId="0" borderId="0" xfId="0" applyFont="1" applyBorder="1" applyAlignment="1" applyProtection="1">
      <alignment vertical="top"/>
      <protection locked="0"/>
    </xf>
    <xf numFmtId="0" fontId="34" fillId="0" borderId="14" xfId="0" applyFont="1" applyBorder="1" applyAlignment="1" applyProtection="1">
      <alignment vertical="top"/>
      <protection locked="0"/>
    </xf>
    <xf numFmtId="0" fontId="34" fillId="0" borderId="13" xfId="0" applyFont="1" applyBorder="1" applyAlignment="1" applyProtection="1">
      <alignment vertical="top"/>
      <protection locked="0"/>
    </xf>
    <xf numFmtId="0" fontId="34" fillId="0" borderId="15" xfId="0" applyFont="1" applyBorder="1" applyAlignment="1" applyProtection="1">
      <alignment vertical="top"/>
      <protection locked="0"/>
    </xf>
    <xf numFmtId="0" fontId="34" fillId="0" borderId="16" xfId="0" applyFont="1" applyBorder="1" applyAlignment="1" applyProtection="1">
      <alignment vertical="top"/>
      <protection locked="0"/>
    </xf>
    <xf numFmtId="0" fontId="0" fillId="0" borderId="16" xfId="0" applyBorder="1" applyProtection="1">
      <protection locked="0"/>
    </xf>
    <xf numFmtId="0" fontId="3" fillId="0" borderId="11" xfId="0" applyFont="1" applyBorder="1" applyAlignment="1" applyProtection="1">
      <alignment vertical="top"/>
      <protection locked="0"/>
    </xf>
    <xf numFmtId="0" fontId="25" fillId="0" borderId="11"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15" xfId="0" applyFont="1" applyBorder="1" applyAlignment="1" applyProtection="1">
      <alignment vertical="top"/>
      <protection locked="0"/>
    </xf>
    <xf numFmtId="0" fontId="25" fillId="0" borderId="16" xfId="0" applyFont="1" applyBorder="1" applyAlignment="1" applyProtection="1">
      <alignment vertical="top"/>
      <protection locked="0"/>
    </xf>
    <xf numFmtId="0" fontId="25" fillId="0" borderId="12" xfId="0" applyFont="1" applyBorder="1" applyAlignment="1" applyProtection="1">
      <alignment vertical="top"/>
      <protection locked="0"/>
    </xf>
    <xf numFmtId="0" fontId="25" fillId="0" borderId="14" xfId="0" applyFont="1" applyBorder="1" applyAlignment="1" applyProtection="1">
      <alignment vertical="top"/>
      <protection locked="0"/>
    </xf>
    <xf numFmtId="0" fontId="26"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Protection="1">
      <protection locked="0"/>
    </xf>
    <xf numFmtId="0" fontId="25" fillId="0" borderId="0" xfId="0" applyFont="1" applyBorder="1" applyAlignment="1" applyProtection="1">
      <alignment horizontal="center"/>
      <protection locked="0"/>
    </xf>
    <xf numFmtId="44" fontId="29" fillId="0" borderId="0" xfId="0" applyNumberFormat="1" applyFont="1" applyBorder="1" applyProtection="1">
      <protection locked="0"/>
    </xf>
    <xf numFmtId="0" fontId="3" fillId="0" borderId="13" xfId="0" applyFont="1" applyBorder="1" applyAlignment="1" applyProtection="1">
      <alignment vertical="top"/>
      <protection locked="0"/>
    </xf>
    <xf numFmtId="0" fontId="29" fillId="0" borderId="0" xfId="0" applyFont="1" applyBorder="1" applyAlignment="1" applyProtection="1">
      <protection locked="0"/>
    </xf>
    <xf numFmtId="0" fontId="28" fillId="0" borderId="0" xfId="0" applyFont="1" applyBorder="1" applyAlignment="1" applyProtection="1">
      <protection locked="0"/>
    </xf>
    <xf numFmtId="0" fontId="28" fillId="0" borderId="0" xfId="0" applyFont="1" applyBorder="1" applyAlignment="1" applyProtection="1">
      <alignment horizontal="center"/>
      <protection locked="0"/>
    </xf>
    <xf numFmtId="9" fontId="28" fillId="0" borderId="0" xfId="0" applyNumberFormat="1" applyFont="1" applyBorder="1" applyAlignment="1" applyProtection="1">
      <alignment horizontal="center"/>
      <protection locked="0"/>
    </xf>
    <xf numFmtId="44" fontId="59" fillId="0" borderId="0" xfId="0" applyNumberFormat="1" applyFont="1" applyBorder="1" applyProtection="1">
      <protection locked="0"/>
    </xf>
    <xf numFmtId="42" fontId="2" fillId="0" borderId="0" xfId="0" applyNumberFormat="1" applyFont="1" applyBorder="1" applyAlignment="1" applyProtection="1">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0" applyNumberFormat="1" applyFont="1" applyBorder="1" applyProtection="1">
      <protection locked="0"/>
    </xf>
    <xf numFmtId="42" fontId="25" fillId="0" borderId="0" xfId="0" applyNumberFormat="1" applyFont="1"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0" fontId="17" fillId="0" borderId="16" xfId="0" applyFont="1" applyBorder="1" applyAlignment="1" applyProtection="1">
      <alignment vertical="center"/>
      <protection locked="0"/>
    </xf>
    <xf numFmtId="0" fontId="2" fillId="0" borderId="13"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14" xfId="0" applyFont="1" applyBorder="1" applyAlignment="1" applyProtection="1">
      <alignment vertical="top"/>
      <protection locked="0"/>
    </xf>
    <xf numFmtId="9" fontId="26" fillId="0" borderId="0" xfId="0" applyNumberFormat="1" applyFont="1" applyBorder="1" applyAlignment="1" applyProtection="1">
      <alignment horizontal="right"/>
      <protection locked="0"/>
    </xf>
    <xf numFmtId="44" fontId="3" fillId="0" borderId="0" xfId="0" applyNumberFormat="1" applyFont="1" applyBorder="1" applyProtection="1">
      <protection locked="0"/>
    </xf>
    <xf numFmtId="0" fontId="41" fillId="0" borderId="11" xfId="0" applyFont="1" applyBorder="1" applyAlignment="1" applyProtection="1">
      <alignment vertical="top"/>
      <protection locked="0"/>
    </xf>
    <xf numFmtId="44" fontId="26" fillId="0" borderId="17" xfId="0" applyNumberFormat="1" applyFont="1" applyBorder="1" applyAlignment="1" applyProtection="1">
      <alignment vertical="top"/>
      <protection locked="0"/>
    </xf>
    <xf numFmtId="0" fontId="17" fillId="0" borderId="16" xfId="0" applyFont="1" applyBorder="1" applyAlignment="1" applyProtection="1">
      <alignment horizontal="right" vertical="center"/>
    </xf>
    <xf numFmtId="44" fontId="26" fillId="0" borderId="17" xfId="0" applyNumberFormat="1" applyFont="1" applyBorder="1" applyAlignment="1" applyProtection="1">
      <alignment vertical="top"/>
    </xf>
    <xf numFmtId="0" fontId="25"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wrapText="1"/>
      <protection locked="0"/>
    </xf>
    <xf numFmtId="0" fontId="0" fillId="0" borderId="11" xfId="0" applyBorder="1" applyAlignment="1" applyProtection="1">
      <alignment wrapText="1"/>
      <protection locked="0"/>
    </xf>
    <xf numFmtId="44" fontId="37" fillId="0" borderId="0" xfId="0" applyNumberFormat="1" applyFont="1" applyBorder="1" applyProtection="1">
      <protection locked="0"/>
    </xf>
    <xf numFmtId="0" fontId="2"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34" fillId="0" borderId="0" xfId="0" applyFont="1" applyBorder="1" applyAlignment="1" applyProtection="1">
      <alignment vertical="top" wrapText="1"/>
      <protection locked="0"/>
    </xf>
    <xf numFmtId="0" fontId="34" fillId="0" borderId="14"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34" fillId="0" borderId="13"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44" fontId="27" fillId="0" borderId="0" xfId="0" applyNumberFormat="1" applyFont="1" applyBorder="1" applyAlignment="1" applyProtection="1">
      <alignment vertical="top" wrapText="1"/>
      <protection locked="0"/>
    </xf>
    <xf numFmtId="0" fontId="28" fillId="0" borderId="0" xfId="0" applyFont="1" applyBorder="1" applyAlignment="1" applyProtection="1">
      <alignment horizontal="center" vertical="top" wrapText="1"/>
      <protection locked="0"/>
    </xf>
    <xf numFmtId="44" fontId="28" fillId="0" borderId="0" xfId="0" applyNumberFormat="1" applyFont="1" applyBorder="1" applyAlignment="1" applyProtection="1">
      <alignment vertical="top" wrapText="1"/>
      <protection locked="0"/>
    </xf>
    <xf numFmtId="6" fontId="28" fillId="0" borderId="0" xfId="0" applyNumberFormat="1" applyFont="1" applyBorder="1" applyAlignment="1" applyProtection="1">
      <alignment horizontal="left"/>
      <protection locked="0"/>
    </xf>
    <xf numFmtId="44" fontId="2" fillId="0" borderId="0" xfId="0" applyNumberFormat="1" applyFont="1" applyBorder="1" applyAlignment="1" applyProtection="1">
      <alignment horizontal="left"/>
      <protection locked="0"/>
    </xf>
    <xf numFmtId="44" fontId="28" fillId="0" borderId="0" xfId="0" applyNumberFormat="1" applyFont="1" applyBorder="1" applyProtection="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9" fillId="0" borderId="0" xfId="0" applyFont="1" applyBorder="1" applyAlignment="1" applyProtection="1">
      <protection locked="0"/>
    </xf>
    <xf numFmtId="0" fontId="28" fillId="0" borderId="0" xfId="0" applyFont="1" applyBorder="1" applyAlignment="1" applyProtection="1">
      <protection locked="0"/>
    </xf>
    <xf numFmtId="0" fontId="28"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protection locked="0"/>
    </xf>
    <xf numFmtId="44" fontId="28" fillId="0" borderId="0" xfId="0" applyNumberFormat="1" applyFont="1" applyBorder="1" applyAlignment="1" applyProtection="1">
      <alignment horizontal="left"/>
      <protection locked="0"/>
    </xf>
    <xf numFmtId="0" fontId="29" fillId="0" borderId="0" xfId="0" applyFont="1" applyBorder="1" applyAlignment="1" applyProtection="1">
      <alignment horizontal="left"/>
      <protection locked="0"/>
    </xf>
    <xf numFmtId="6" fontId="28" fillId="0" borderId="0" xfId="0" applyNumberFormat="1" applyFont="1" applyBorder="1" applyAlignment="1" applyProtection="1">
      <alignment horizontal="left" wrapText="1"/>
      <protection locked="0"/>
    </xf>
    <xf numFmtId="42" fontId="0" fillId="0" borderId="12" xfId="0" applyNumberFormat="1" applyBorder="1" applyProtection="1">
      <protection locked="0"/>
    </xf>
    <xf numFmtId="42" fontId="0" fillId="0" borderId="14" xfId="0" applyNumberFormat="1" applyFont="1" applyBorder="1" applyProtection="1">
      <protection locked="0"/>
    </xf>
    <xf numFmtId="42" fontId="0" fillId="0" borderId="14" xfId="0" applyNumberFormat="1" applyBorder="1" applyProtection="1">
      <protection locked="0"/>
    </xf>
    <xf numFmtId="0" fontId="0" fillId="0" borderId="14" xfId="0" applyBorder="1" applyProtection="1">
      <protection locked="0"/>
    </xf>
    <xf numFmtId="0" fontId="0" fillId="0" borderId="12" xfId="0" applyBorder="1" applyProtection="1">
      <protection locked="0"/>
    </xf>
    <xf numFmtId="0" fontId="30" fillId="0" borderId="13" xfId="0"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9" fontId="0" fillId="0" borderId="0" xfId="0" applyNumberFormat="1" applyBorder="1" applyProtection="1">
      <protection locked="0"/>
    </xf>
    <xf numFmtId="0" fontId="2" fillId="0" borderId="14" xfId="0" applyFont="1" applyBorder="1" applyProtection="1">
      <protection locked="0"/>
    </xf>
    <xf numFmtId="44" fontId="34" fillId="0" borderId="14" xfId="0" applyNumberFormat="1" applyFont="1" applyBorder="1" applyAlignment="1" applyProtection="1">
      <alignment vertical="top"/>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17" fillId="0" borderId="16" xfId="0" applyFont="1" applyBorder="1" applyAlignment="1" applyProtection="1">
      <alignment vertical="top"/>
      <protection locked="0"/>
    </xf>
    <xf numFmtId="42" fontId="29" fillId="0" borderId="0" xfId="0" applyNumberFormat="1" applyFont="1" applyBorder="1" applyProtection="1">
      <protection locked="0"/>
    </xf>
    <xf numFmtId="0" fontId="2" fillId="0" borderId="0" xfId="0" applyFont="1" applyProtection="1">
      <protection locked="0"/>
    </xf>
    <xf numFmtId="9" fontId="28" fillId="0" borderId="0" xfId="5" applyFont="1" applyBorder="1" applyAlignment="1" applyProtection="1">
      <alignment horizontal="center"/>
      <protection locked="0"/>
    </xf>
    <xf numFmtId="0" fontId="12" fillId="0" borderId="0" xfId="0" applyFont="1" applyBorder="1" applyProtection="1">
      <protection locked="0"/>
    </xf>
    <xf numFmtId="0" fontId="29" fillId="0" borderId="0" xfId="0" applyFont="1" applyAlignment="1" applyProtection="1">
      <protection locked="0"/>
    </xf>
    <xf numFmtId="44" fontId="2" fillId="0" borderId="0" xfId="0" applyNumberFormat="1" applyFont="1" applyBorder="1" applyAlignment="1" applyProtection="1">
      <protection locked="0"/>
    </xf>
    <xf numFmtId="6" fontId="29" fillId="0" borderId="0" xfId="0" applyNumberFormat="1" applyFont="1" applyAlignment="1" applyProtection="1">
      <alignment horizontal="left"/>
      <protection locked="0"/>
    </xf>
    <xf numFmtId="0" fontId="17" fillId="0" borderId="0" xfId="0" applyFont="1" applyBorder="1" applyAlignment="1" applyProtection="1">
      <alignment horizontal="right"/>
      <protection locked="0"/>
    </xf>
    <xf numFmtId="0" fontId="2" fillId="0" borderId="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14" xfId="0" applyFont="1" applyBorder="1" applyAlignment="1" applyProtection="1">
      <alignment vertical="top" wrapText="1"/>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8" xfId="0" applyFont="1" applyBorder="1" applyAlignment="1" applyProtection="1">
      <alignment horizontal="left" vertical="center"/>
      <protection locked="0"/>
    </xf>
    <xf numFmtId="0" fontId="3" fillId="3" borderId="18"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43" fontId="0" fillId="1" borderId="42" xfId="0" applyNumberFormat="1" applyFill="1" applyBorder="1" applyProtection="1">
      <protection locked="0"/>
    </xf>
    <xf numFmtId="43" fontId="0" fillId="1" borderId="43" xfId="0" applyNumberFormat="1" applyFill="1" applyBorder="1" applyProtection="1">
      <protection locked="0"/>
    </xf>
    <xf numFmtId="43" fontId="0" fillId="1" borderId="44" xfId="0" applyNumberFormat="1" applyFill="1" applyBorder="1" applyProtection="1">
      <protection locked="0"/>
    </xf>
    <xf numFmtId="44" fontId="6" fillId="0" borderId="17" xfId="0" applyNumberFormat="1" applyFont="1" applyBorder="1" applyAlignment="1" applyProtection="1">
      <alignment horizontal="left" vertical="center" wrapText="1"/>
      <protection locked="0"/>
    </xf>
    <xf numFmtId="44" fontId="6" fillId="4" borderId="17" xfId="2" applyNumberFormat="1" applyFont="1" applyBorder="1" applyAlignment="1" applyProtection="1">
      <alignment horizontal="left" vertical="center" wrapText="1"/>
      <protection locked="0"/>
    </xf>
    <xf numFmtId="44" fontId="6" fillId="4" borderId="28" xfId="2" applyNumberFormat="1" applyFont="1" applyBorder="1" applyAlignment="1" applyProtection="1">
      <alignment horizontal="left" vertical="center" wrapText="1"/>
      <protection locked="0"/>
    </xf>
    <xf numFmtId="43" fontId="22" fillId="3" borderId="32" xfId="0" applyNumberFormat="1" applyFont="1" applyFill="1" applyBorder="1" applyAlignment="1" applyProtection="1">
      <alignment horizontal="center" vertical="center"/>
      <protection locked="0"/>
    </xf>
    <xf numFmtId="43" fontId="22" fillId="4" borderId="35" xfId="2" applyNumberFormat="1" applyFont="1" applyBorder="1" applyAlignment="1" applyProtection="1">
      <alignment horizontal="center" vertical="center" wrapText="1"/>
      <protection locked="0"/>
    </xf>
    <xf numFmtId="43" fontId="22" fillId="4" borderId="38" xfId="2" applyNumberFormat="1" applyFont="1" applyBorder="1" applyAlignment="1" applyProtection="1">
      <alignment horizontal="center" vertical="center" wrapText="1"/>
      <protection locked="0"/>
    </xf>
    <xf numFmtId="0" fontId="16" fillId="0" borderId="25" xfId="0" applyFont="1" applyBorder="1" applyAlignment="1" applyProtection="1">
      <alignment horizontal="left" vertical="center"/>
      <protection locked="0"/>
    </xf>
    <xf numFmtId="0" fontId="37" fillId="0" borderId="0" xfId="0" applyFont="1" applyBorder="1" applyProtection="1">
      <protection locked="0"/>
    </xf>
    <xf numFmtId="0" fontId="16" fillId="3" borderId="8"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22" fillId="3" borderId="32" xfId="0" applyFont="1" applyFill="1" applyBorder="1" applyAlignment="1" applyProtection="1">
      <alignment horizontal="center" vertical="center"/>
      <protection locked="0"/>
    </xf>
    <xf numFmtId="0" fontId="22" fillId="4" borderId="35" xfId="2" applyFont="1" applyBorder="1" applyAlignment="1" applyProtection="1">
      <alignment horizontal="center" vertical="center" wrapText="1"/>
      <protection locked="0"/>
    </xf>
    <xf numFmtId="44" fontId="22" fillId="4" borderId="38" xfId="2" applyNumberFormat="1" applyFont="1" applyBorder="1" applyAlignment="1" applyProtection="1">
      <alignment horizontal="center" vertical="center" wrapText="1"/>
      <protection locked="0"/>
    </xf>
    <xf numFmtId="44" fontId="24" fillId="6" borderId="17" xfId="4" applyNumberFormat="1" applyBorder="1" applyAlignment="1" applyProtection="1">
      <alignment horizontal="left" vertical="center" wrapText="1"/>
      <protection locked="0"/>
    </xf>
    <xf numFmtId="0" fontId="53" fillId="0" borderId="0" xfId="0" applyFont="1" applyBorder="1" applyAlignment="1">
      <alignment horizontal="center" vertical="center" wrapText="1"/>
    </xf>
    <xf numFmtId="42" fontId="26" fillId="0" borderId="0" xfId="0" applyNumberFormat="1" applyFont="1" applyBorder="1" applyProtection="1">
      <protection locked="0"/>
    </xf>
    <xf numFmtId="10" fontId="25" fillId="0" borderId="0" xfId="0" applyNumberFormat="1" applyFont="1" applyBorder="1" applyProtection="1">
      <protection locked="0"/>
    </xf>
    <xf numFmtId="0" fontId="33" fillId="0" borderId="0" xfId="0" applyFont="1" applyBorder="1" applyProtection="1">
      <protection locked="0"/>
    </xf>
    <xf numFmtId="8" fontId="29" fillId="0" borderId="0" xfId="0" applyNumberFormat="1" applyFont="1" applyBorder="1" applyAlignment="1" applyProtection="1">
      <alignment horizontal="left"/>
      <protection locked="0"/>
    </xf>
    <xf numFmtId="0" fontId="17"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9" fillId="0" borderId="0" xfId="0" applyFont="1" applyBorder="1" applyAlignment="1" applyProtection="1">
      <protection locked="0"/>
    </xf>
    <xf numFmtId="0" fontId="28" fillId="0" borderId="0" xfId="0" applyFont="1" applyBorder="1" applyAlignment="1" applyProtection="1">
      <alignment horizontal="left"/>
      <protection locked="0"/>
    </xf>
    <xf numFmtId="0" fontId="28" fillId="0" borderId="0" xfId="0" applyFont="1" applyBorder="1" applyAlignment="1" applyProtection="1">
      <protection locked="0"/>
    </xf>
    <xf numFmtId="6" fontId="28" fillId="0" borderId="0" xfId="0" applyNumberFormat="1" applyFont="1" applyBorder="1" applyAlignment="1" applyProtection="1">
      <alignment horizontal="left"/>
      <protection locked="0"/>
    </xf>
    <xf numFmtId="0" fontId="2" fillId="0" borderId="0" xfId="0" applyFont="1" applyBorder="1" applyAlignment="1" applyProtection="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44" fontId="17" fillId="0" borderId="16" xfId="0" applyNumberFormat="1" applyFont="1" applyBorder="1"/>
    <xf numFmtId="0" fontId="29" fillId="0" borderId="0" xfId="0" applyFont="1" applyFill="1" applyBorder="1" applyAlignment="1"/>
    <xf numFmtId="0" fontId="28" fillId="0" borderId="0" xfId="0" applyFont="1" applyFill="1" applyBorder="1"/>
    <xf numFmtId="44" fontId="42" fillId="0" borderId="0" xfId="0" applyNumberFormat="1" applyFont="1" applyFill="1" applyBorder="1" applyAlignment="1">
      <alignment horizontal="left"/>
    </xf>
    <xf numFmtId="44" fontId="17" fillId="0" borderId="0" xfId="0" applyNumberFormat="1" applyFont="1" applyFill="1" applyBorder="1"/>
    <xf numFmtId="0" fontId="29" fillId="0" borderId="0" xfId="0" applyFont="1" applyFill="1" applyBorder="1"/>
    <xf numFmtId="0" fontId="17" fillId="0" borderId="0" xfId="0" applyFont="1" applyBorder="1" applyAlignment="1" applyProtection="1">
      <alignment horizontal="right"/>
      <protection locked="0"/>
    </xf>
    <xf numFmtId="9" fontId="26" fillId="7" borderId="0" xfId="0" applyNumberFormat="1" applyFont="1" applyFill="1" applyBorder="1" applyAlignment="1">
      <alignment horizontal="right"/>
    </xf>
    <xf numFmtId="6" fontId="28" fillId="0" borderId="0" xfId="0" applyNumberFormat="1" applyFont="1" applyBorder="1" applyAlignment="1" applyProtection="1">
      <alignment wrapText="1"/>
      <protection locked="0"/>
    </xf>
    <xf numFmtId="6" fontId="28" fillId="0" borderId="0" xfId="0" applyNumberFormat="1" applyFont="1" applyBorder="1" applyAlignment="1" applyProtection="1">
      <protection locked="0"/>
    </xf>
    <xf numFmtId="0" fontId="53" fillId="0" borderId="0" xfId="0" applyFont="1" applyFill="1" applyBorder="1" applyAlignment="1">
      <alignment horizontal="center" vertical="center" wrapText="1"/>
    </xf>
    <xf numFmtId="0" fontId="53" fillId="0" borderId="0" xfId="0" applyFont="1" applyFill="1" applyBorder="1"/>
    <xf numFmtId="0" fontId="2" fillId="0" borderId="20" xfId="0" applyFont="1" applyFill="1" applyBorder="1" applyAlignment="1">
      <alignment horizontal="center"/>
    </xf>
    <xf numFmtId="0" fontId="29" fillId="0" borderId="0" xfId="0" applyFont="1" applyFill="1" applyBorder="1" applyAlignment="1">
      <alignment vertical="top" wrapText="1"/>
    </xf>
    <xf numFmtId="44" fontId="26" fillId="0" borderId="0" xfId="0" applyNumberFormat="1" applyFont="1" applyFill="1" applyBorder="1"/>
    <xf numFmtId="0" fontId="30" fillId="0" borderId="20" xfId="0" applyFont="1" applyFill="1" applyBorder="1" applyAlignment="1">
      <alignment horizontal="center" vertical="top" wrapText="1"/>
    </xf>
    <xf numFmtId="0" fontId="27" fillId="0" borderId="0" xfId="0" applyFont="1" applyFill="1" applyBorder="1" applyAlignment="1">
      <alignment vertical="top" wrapText="1"/>
    </xf>
    <xf numFmtId="0" fontId="3" fillId="0" borderId="10" xfId="0" applyFont="1" applyFill="1" applyBorder="1" applyAlignment="1">
      <alignment vertical="top"/>
    </xf>
    <xf numFmtId="0" fontId="0" fillId="0" borderId="16" xfId="0" applyFill="1" applyBorder="1"/>
    <xf numFmtId="44" fontId="26" fillId="0" borderId="17" xfId="0" applyNumberFormat="1" applyFont="1" applyFill="1" applyBorder="1" applyAlignment="1">
      <alignment vertical="top"/>
    </xf>
    <xf numFmtId="0" fontId="3" fillId="0" borderId="11" xfId="0" applyFont="1" applyFill="1" applyBorder="1" applyAlignment="1">
      <alignment vertical="top"/>
    </xf>
    <xf numFmtId="0" fontId="25" fillId="0" borderId="0" xfId="0" applyFont="1" applyFill="1" applyBorder="1" applyAlignment="1">
      <alignment vertical="top"/>
    </xf>
    <xf numFmtId="0" fontId="17" fillId="0" borderId="16" xfId="0" applyFont="1" applyFill="1" applyBorder="1" applyAlignment="1">
      <alignment horizontal="right" vertical="center"/>
    </xf>
    <xf numFmtId="0" fontId="20" fillId="0" borderId="0" xfId="0" applyFont="1" applyFill="1" applyBorder="1"/>
    <xf numFmtId="0" fontId="17" fillId="0" borderId="0" xfId="0" applyFont="1" applyFill="1" applyBorder="1" applyAlignment="1">
      <alignment horizontal="right" vertical="center"/>
    </xf>
    <xf numFmtId="42" fontId="26" fillId="0" borderId="0" xfId="0" applyNumberFormat="1" applyFont="1" applyFill="1" applyBorder="1" applyAlignment="1">
      <alignment vertical="top"/>
    </xf>
    <xf numFmtId="0" fontId="2" fillId="0" borderId="20" xfId="0" applyFont="1" applyBorder="1" applyAlignment="1">
      <alignment horizontal="center" vertical="center"/>
    </xf>
    <xf numFmtId="0" fontId="17"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28" fillId="0" borderId="0" xfId="0" applyFont="1" applyBorder="1" applyAlignment="1" applyProtection="1">
      <protection locked="0"/>
    </xf>
    <xf numFmtId="0" fontId="2" fillId="0" borderId="0" xfId="0" applyFont="1" applyBorder="1" applyAlignment="1" applyProtection="1">
      <alignment horizontal="center"/>
      <protection locked="0"/>
    </xf>
    <xf numFmtId="0" fontId="53" fillId="0" borderId="0" xfId="0" applyFont="1" applyFill="1" applyBorder="1" applyAlignment="1">
      <alignment horizontal="center" vertical="center" wrapText="1"/>
    </xf>
    <xf numFmtId="0" fontId="34" fillId="0" borderId="0" xfId="0" applyFont="1" applyFill="1" applyBorder="1" applyAlignment="1">
      <alignment horizontal="right"/>
    </xf>
    <xf numFmtId="0" fontId="2" fillId="0" borderId="20" xfId="0" applyFont="1" applyFill="1" applyBorder="1" applyAlignment="1">
      <alignment horizontal="center" vertical="center"/>
    </xf>
    <xf numFmtId="42" fontId="0" fillId="7" borderId="12" xfId="0" applyNumberFormat="1" applyFill="1" applyBorder="1"/>
    <xf numFmtId="42" fontId="0" fillId="7" borderId="14" xfId="0" applyNumberFormat="1" applyFill="1" applyBorder="1"/>
    <xf numFmtId="0" fontId="0" fillId="7" borderId="14" xfId="0" applyFill="1" applyBorder="1"/>
    <xf numFmtId="0" fontId="0" fillId="7" borderId="0" xfId="0" applyFill="1"/>
    <xf numFmtId="42" fontId="0" fillId="7" borderId="0" xfId="0" applyNumberFormat="1" applyFill="1" applyBorder="1"/>
    <xf numFmtId="6" fontId="28" fillId="7" borderId="0" xfId="0" applyNumberFormat="1" applyFont="1" applyFill="1" applyAlignment="1">
      <alignment horizontal="left"/>
    </xf>
    <xf numFmtId="0" fontId="29" fillId="7" borderId="0" xfId="0" applyFont="1" applyFill="1" applyBorder="1" applyAlignment="1">
      <alignment vertical="top" wrapText="1"/>
    </xf>
    <xf numFmtId="0" fontId="0" fillId="0" borderId="0" xfId="0" applyFill="1" applyBorder="1" applyProtection="1">
      <protection locked="0"/>
    </xf>
    <xf numFmtId="42" fontId="0" fillId="0" borderId="0" xfId="0" applyNumberFormat="1" applyFill="1" applyBorder="1" applyProtection="1">
      <protection locked="0"/>
    </xf>
    <xf numFmtId="44" fontId="0" fillId="0" borderId="0" xfId="0" applyNumberFormat="1" applyFill="1" applyBorder="1" applyProtection="1">
      <protection locked="0"/>
    </xf>
    <xf numFmtId="0" fontId="25" fillId="0" borderId="0" xfId="0" applyFont="1" applyFill="1" applyBorder="1" applyProtection="1">
      <protection locked="0"/>
    </xf>
    <xf numFmtId="0" fontId="25" fillId="0" borderId="0" xfId="0" applyFont="1" applyFill="1" applyBorder="1" applyAlignment="1" applyProtection="1">
      <alignment horizontal="center"/>
      <protection locked="0"/>
    </xf>
    <xf numFmtId="44" fontId="35" fillId="0" borderId="0" xfId="0" applyNumberFormat="1" applyFont="1" applyFill="1" applyBorder="1" applyProtection="1">
      <protection locked="0"/>
    </xf>
    <xf numFmtId="0" fontId="17" fillId="0" borderId="0" xfId="0" applyFont="1" applyFill="1" applyBorder="1" applyAlignment="1" applyProtection="1">
      <alignment horizontal="right"/>
      <protection locked="0"/>
    </xf>
    <xf numFmtId="44" fontId="26" fillId="0" borderId="0" xfId="0" applyNumberFormat="1" applyFont="1" applyFill="1" applyBorder="1" applyProtection="1">
      <protection locked="0"/>
    </xf>
    <xf numFmtId="0" fontId="17" fillId="0" borderId="0" xfId="0" applyFont="1" applyFill="1" applyBorder="1" applyAlignment="1" applyProtection="1">
      <protection locked="0"/>
    </xf>
    <xf numFmtId="0" fontId="25" fillId="0" borderId="13"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15" xfId="0" applyFont="1" applyFill="1" applyBorder="1" applyAlignment="1" applyProtection="1">
      <alignment vertical="top"/>
      <protection locked="0"/>
    </xf>
    <xf numFmtId="0" fontId="25" fillId="0" borderId="16" xfId="0" applyFont="1" applyFill="1" applyBorder="1" applyAlignment="1" applyProtection="1">
      <alignment vertical="top"/>
      <protection locked="0"/>
    </xf>
    <xf numFmtId="0" fontId="0" fillId="0" borderId="16" xfId="0" applyFill="1" applyBorder="1" applyProtection="1">
      <protection locked="0"/>
    </xf>
    <xf numFmtId="0" fontId="3" fillId="0" borderId="11" xfId="0" applyFont="1" applyFill="1" applyBorder="1" applyAlignment="1" applyProtection="1">
      <alignment vertical="top"/>
      <protection locked="0"/>
    </xf>
    <xf numFmtId="0" fontId="25" fillId="0" borderId="11" xfId="0" applyFont="1" applyFill="1" applyBorder="1" applyAlignment="1" applyProtection="1">
      <alignment vertical="top"/>
      <protection locked="0"/>
    </xf>
    <xf numFmtId="0" fontId="0" fillId="0" borderId="12" xfId="0" applyFill="1" applyBorder="1" applyProtection="1">
      <protection locked="0"/>
    </xf>
    <xf numFmtId="0" fontId="0" fillId="0" borderId="14" xfId="0" applyFill="1" applyBorder="1" applyProtection="1">
      <protection locked="0"/>
    </xf>
    <xf numFmtId="0" fontId="27" fillId="0" borderId="20" xfId="0" applyFont="1" applyFill="1" applyBorder="1" applyAlignment="1">
      <alignment horizontal="center" vertical="center" wrapText="1"/>
    </xf>
    <xf numFmtId="0" fontId="2" fillId="0" borderId="0" xfId="0" applyFont="1" applyFill="1" applyBorder="1"/>
    <xf numFmtId="6" fontId="28" fillId="0" borderId="0" xfId="0" applyNumberFormat="1" applyFont="1" applyFill="1" applyAlignment="1">
      <alignment horizontal="left"/>
    </xf>
    <xf numFmtId="0" fontId="0" fillId="0" borderId="0" xfId="0" applyFill="1"/>
    <xf numFmtId="0" fontId="26" fillId="0" borderId="0" xfId="0" applyFont="1" applyFill="1" applyBorder="1"/>
    <xf numFmtId="44" fontId="25" fillId="0" borderId="0" xfId="0" applyNumberFormat="1" applyFont="1" applyFill="1" applyBorder="1"/>
    <xf numFmtId="0" fontId="25" fillId="8" borderId="0" xfId="0" applyFont="1" applyFill="1" applyBorder="1"/>
    <xf numFmtId="0" fontId="25" fillId="8" borderId="0" xfId="0" applyFont="1" applyFill="1" applyBorder="1" applyAlignment="1">
      <alignment horizontal="center"/>
    </xf>
    <xf numFmtId="44" fontId="25" fillId="8" borderId="0" xfId="0" applyNumberFormat="1" applyFont="1" applyFill="1" applyBorder="1"/>
    <xf numFmtId="44" fontId="26" fillId="8" borderId="0" xfId="0" applyNumberFormat="1" applyFont="1" applyFill="1" applyBorder="1"/>
    <xf numFmtId="44" fontId="35" fillId="8" borderId="0" xfId="0" applyNumberFormat="1" applyFont="1" applyFill="1" applyBorder="1"/>
    <xf numFmtId="0" fontId="2" fillId="8" borderId="0" xfId="0" applyFont="1" applyFill="1" applyBorder="1"/>
    <xf numFmtId="44" fontId="37" fillId="0" borderId="0" xfId="0" applyNumberFormat="1" applyFont="1" applyFill="1" applyBorder="1" applyProtection="1">
      <protection locked="0"/>
    </xf>
    <xf numFmtId="0" fontId="2" fillId="0" borderId="0" xfId="0" applyFont="1" applyFill="1" applyBorder="1" applyProtection="1">
      <protection locked="0"/>
    </xf>
    <xf numFmtId="42" fontId="25" fillId="0" borderId="0" xfId="0" applyNumberFormat="1" applyFont="1" applyFill="1" applyBorder="1" applyProtection="1">
      <protection locked="0"/>
    </xf>
    <xf numFmtId="0" fontId="29" fillId="0" borderId="0" xfId="0" applyFont="1" applyFill="1" applyBorder="1" applyProtection="1">
      <protection locked="0"/>
    </xf>
    <xf numFmtId="6" fontId="28" fillId="0" borderId="0" xfId="0" applyNumberFormat="1" applyFont="1" applyFill="1" applyAlignment="1" applyProtection="1">
      <alignment horizontal="left"/>
      <protection locked="0"/>
    </xf>
    <xf numFmtId="6" fontId="28" fillId="0" borderId="0" xfId="0" applyNumberFormat="1" applyFont="1" applyFill="1" applyBorder="1" applyAlignment="1" applyProtection="1">
      <alignment horizontal="left"/>
      <protection locked="0"/>
    </xf>
    <xf numFmtId="0" fontId="0" fillId="0" borderId="0" xfId="0" applyFill="1" applyProtection="1">
      <protection locked="0"/>
    </xf>
    <xf numFmtId="0" fontId="3" fillId="0" borderId="10" xfId="0" applyFont="1" applyFill="1" applyBorder="1" applyAlignment="1" applyProtection="1">
      <alignment vertical="top"/>
      <protection locked="0"/>
    </xf>
    <xf numFmtId="0" fontId="25" fillId="0" borderId="12" xfId="0" applyFont="1" applyFill="1" applyBorder="1" applyAlignment="1" applyProtection="1">
      <alignment vertical="top"/>
      <protection locked="0"/>
    </xf>
    <xf numFmtId="0" fontId="25" fillId="0" borderId="14" xfId="0" applyFont="1" applyFill="1" applyBorder="1" applyAlignment="1" applyProtection="1">
      <alignment vertical="top"/>
      <protection locked="0"/>
    </xf>
    <xf numFmtId="0" fontId="3" fillId="8" borderId="10" xfId="0" applyFont="1" applyFill="1" applyBorder="1" applyAlignment="1">
      <alignment vertical="top"/>
    </xf>
    <xf numFmtId="0" fontId="34" fillId="8" borderId="11" xfId="0" applyFont="1" applyFill="1" applyBorder="1" applyAlignment="1">
      <alignment vertical="top"/>
    </xf>
    <xf numFmtId="0" fontId="34" fillId="8" borderId="12" xfId="0" applyFont="1" applyFill="1" applyBorder="1" applyAlignment="1">
      <alignment vertical="top"/>
    </xf>
    <xf numFmtId="0" fontId="2" fillId="8" borderId="13" xfId="0" applyFont="1" applyFill="1" applyBorder="1" applyAlignment="1">
      <alignment vertical="top"/>
    </xf>
    <xf numFmtId="0" fontId="41" fillId="8" borderId="0" xfId="0" applyFont="1" applyFill="1" applyBorder="1" applyAlignment="1">
      <alignment vertical="top"/>
    </xf>
    <xf numFmtId="0" fontId="34" fillId="8" borderId="14" xfId="0" applyFont="1" applyFill="1" applyBorder="1" applyAlignment="1">
      <alignment vertical="top"/>
    </xf>
    <xf numFmtId="0" fontId="2" fillId="8" borderId="0" xfId="0" applyFont="1" applyFill="1" applyBorder="1" applyAlignment="1">
      <alignment vertical="top"/>
    </xf>
    <xf numFmtId="0" fontId="34" fillId="8" borderId="0" xfId="0" applyFont="1" applyFill="1" applyBorder="1" applyAlignment="1">
      <alignment vertical="top"/>
    </xf>
    <xf numFmtId="0" fontId="34" fillId="8" borderId="13" xfId="0" applyFont="1" applyFill="1" applyBorder="1" applyAlignment="1">
      <alignment vertical="top"/>
    </xf>
    <xf numFmtId="0" fontId="34" fillId="8" borderId="15" xfId="0" applyFont="1" applyFill="1" applyBorder="1" applyAlignment="1">
      <alignment vertical="top"/>
    </xf>
    <xf numFmtId="0" fontId="34" fillId="8" borderId="16" xfId="0" applyFont="1" applyFill="1" applyBorder="1" applyAlignment="1">
      <alignment vertical="top"/>
    </xf>
    <xf numFmtId="0" fontId="0" fillId="8" borderId="16" xfId="0" applyFill="1" applyBorder="1"/>
    <xf numFmtId="0" fontId="26" fillId="8" borderId="16" xfId="0" applyFont="1" applyFill="1" applyBorder="1" applyAlignment="1">
      <alignment horizontal="right" vertical="center"/>
    </xf>
    <xf numFmtId="44" fontId="26" fillId="8" borderId="17" xfId="0" applyNumberFormat="1" applyFont="1" applyFill="1" applyBorder="1" applyAlignment="1">
      <alignment vertical="top"/>
    </xf>
    <xf numFmtId="0" fontId="27" fillId="0" borderId="0" xfId="0" applyFont="1" applyFill="1" applyBorder="1" applyAlignment="1">
      <alignment horizontal="center" vertical="center" wrapText="1"/>
    </xf>
    <xf numFmtId="44" fontId="27" fillId="0" borderId="0" xfId="0" applyNumberFormat="1" applyFont="1" applyFill="1" applyBorder="1" applyAlignment="1">
      <alignment horizontal="center" vertical="center" wrapText="1"/>
    </xf>
    <xf numFmtId="44" fontId="2" fillId="0" borderId="0" xfId="0" applyNumberFormat="1" applyFont="1" applyFill="1" applyBorder="1" applyProtection="1">
      <protection locked="0"/>
    </xf>
    <xf numFmtId="44" fontId="3" fillId="0" borderId="0" xfId="0" applyNumberFormat="1" applyFont="1" applyFill="1" applyBorder="1" applyProtection="1">
      <protection locked="0"/>
    </xf>
    <xf numFmtId="0" fontId="26" fillId="0" borderId="16" xfId="0" applyFont="1" applyBorder="1" applyAlignment="1" applyProtection="1">
      <alignment vertical="center"/>
      <protection locked="0"/>
    </xf>
    <xf numFmtId="0" fontId="53" fillId="0" borderId="0" xfId="0" applyFont="1" applyFill="1" applyBorder="1" applyAlignment="1">
      <alignment vertical="center" wrapText="1"/>
    </xf>
    <xf numFmtId="0" fontId="17" fillId="0" borderId="16" xfId="0" applyFont="1" applyBorder="1" applyAlignment="1" applyProtection="1">
      <alignment horizontal="right" vertical="center"/>
      <protection locked="0"/>
    </xf>
    <xf numFmtId="8" fontId="28" fillId="0" borderId="0" xfId="0" applyNumberFormat="1" applyFont="1" applyBorder="1" applyProtection="1">
      <protection locked="0"/>
    </xf>
    <xf numFmtId="8" fontId="25" fillId="0" borderId="0" xfId="0" applyNumberFormat="1" applyFont="1" applyBorder="1" applyProtection="1">
      <protection locked="0"/>
    </xf>
    <xf numFmtId="43" fontId="2" fillId="0" borderId="0" xfId="0" applyNumberFormat="1" applyFont="1" applyBorder="1" applyProtection="1">
      <protection locked="0"/>
    </xf>
    <xf numFmtId="43" fontId="26" fillId="0" borderId="0" xfId="0" applyNumberFormat="1" applyFont="1" applyBorder="1" applyAlignment="1" applyProtection="1">
      <alignment horizontal="right"/>
      <protection locked="0"/>
    </xf>
    <xf numFmtId="43" fontId="17" fillId="0" borderId="0" xfId="0" applyNumberFormat="1" applyFont="1" applyBorder="1" applyAlignment="1" applyProtection="1">
      <alignment horizontal="right"/>
      <protection locked="0"/>
    </xf>
    <xf numFmtId="43" fontId="0" fillId="0" borderId="0" xfId="0" applyNumberFormat="1" applyBorder="1" applyProtection="1">
      <protection locked="0"/>
    </xf>
    <xf numFmtId="0" fontId="28" fillId="0" borderId="0" xfId="0" applyFont="1" applyBorder="1" applyAlignment="1">
      <alignment horizontal="center" vertical="top" wrapText="1"/>
    </xf>
    <xf numFmtId="44" fontId="28" fillId="0" borderId="0" xfId="0" applyNumberFormat="1" applyFont="1" applyBorder="1" applyAlignment="1">
      <alignment vertical="top" wrapText="1"/>
    </xf>
    <xf numFmtId="0" fontId="28" fillId="0" borderId="0" xfId="0" applyFont="1" applyBorder="1" applyAlignment="1">
      <alignment horizontal="center" vertical="top" wrapText="1"/>
    </xf>
    <xf numFmtId="44" fontId="28" fillId="0" borderId="0" xfId="0" applyNumberFormat="1" applyFont="1" applyBorder="1" applyAlignment="1">
      <alignment vertical="top" wrapText="1"/>
    </xf>
    <xf numFmtId="0" fontId="28" fillId="0" borderId="0" xfId="0" applyFont="1" applyBorder="1" applyAlignment="1">
      <alignment horizontal="center" vertical="top" wrapText="1"/>
    </xf>
    <xf numFmtId="44" fontId="28" fillId="0" borderId="0" xfId="0" applyNumberFormat="1" applyFont="1" applyBorder="1" applyAlignment="1">
      <alignment vertical="top" wrapText="1"/>
    </xf>
    <xf numFmtId="0" fontId="2" fillId="0" borderId="0" xfId="0" applyFont="1" applyBorder="1"/>
    <xf numFmtId="0" fontId="2" fillId="0" borderId="0" xfId="0" applyFont="1" applyBorder="1"/>
    <xf numFmtId="0" fontId="2" fillId="0" borderId="0" xfId="0" applyFont="1" applyBorder="1"/>
    <xf numFmtId="44" fontId="26" fillId="0" borderId="0" xfId="0" applyNumberFormat="1" applyFont="1" applyBorder="1"/>
    <xf numFmtId="44" fontId="26" fillId="0" borderId="16" xfId="0" applyNumberFormat="1" applyFont="1" applyBorder="1"/>
    <xf numFmtId="0" fontId="25" fillId="0" borderId="0" xfId="0" applyFont="1" applyBorder="1" applyAlignment="1">
      <alignment horizontal="center"/>
    </xf>
    <xf numFmtId="44" fontId="2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44" fontId="35" fillId="0" borderId="0" xfId="0" applyNumberFormat="1" applyFont="1" applyBorder="1"/>
    <xf numFmtId="44" fontId="3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44" fontId="35" fillId="0" borderId="0" xfId="0" applyNumberFormat="1" applyFont="1" applyBorder="1"/>
    <xf numFmtId="44" fontId="3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42" fontId="28" fillId="0" borderId="0" xfId="0" applyNumberFormat="1" applyFont="1" applyBorder="1"/>
    <xf numFmtId="0" fontId="28" fillId="0" borderId="0" xfId="0" applyFont="1" applyBorder="1" applyAlignment="1">
      <alignment horizontal="center"/>
    </xf>
    <xf numFmtId="9" fontId="28" fillId="0" borderId="0" xfId="0" applyNumberFormat="1" applyFont="1" applyBorder="1" applyAlignment="1">
      <alignment horizontal="center"/>
    </xf>
    <xf numFmtId="0" fontId="25" fillId="0" borderId="0" xfId="0" applyFont="1" applyBorder="1" applyAlignment="1">
      <alignment horizontal="center"/>
    </xf>
    <xf numFmtId="44" fontId="25" fillId="0" borderId="0" xfId="0" applyNumberFormat="1" applyFont="1" applyBorder="1"/>
    <xf numFmtId="0" fontId="25" fillId="0" borderId="0" xfId="0" applyFont="1" applyBorder="1" applyAlignment="1">
      <alignment horizontal="center"/>
    </xf>
    <xf numFmtId="44" fontId="25" fillId="0" borderId="0" xfId="0" applyNumberFormat="1" applyFont="1" applyBorder="1"/>
    <xf numFmtId="0" fontId="25" fillId="0" borderId="0" xfId="0" applyFont="1" applyBorder="1" applyAlignment="1">
      <alignment horizontal="center"/>
    </xf>
    <xf numFmtId="0" fontId="25" fillId="0" borderId="0" xfId="0" applyFont="1" applyBorder="1" applyAlignment="1">
      <alignment horizontal="center"/>
    </xf>
    <xf numFmtId="44" fontId="2" fillId="0" borderId="0" xfId="0" applyNumberFormat="1" applyFont="1" applyBorder="1"/>
    <xf numFmtId="10" fontId="2" fillId="0" borderId="0" xfId="0" applyNumberFormat="1" applyFont="1" applyBorder="1"/>
    <xf numFmtId="0" fontId="0" fillId="0" borderId="0" xfId="0"/>
    <xf numFmtId="0" fontId="0" fillId="0" borderId="0" xfId="0" applyBorder="1"/>
    <xf numFmtId="0" fontId="2" fillId="0" borderId="0" xfId="0" applyFont="1" applyBorder="1"/>
    <xf numFmtId="42" fontId="28" fillId="0" borderId="0" xfId="0" applyNumberFormat="1" applyFont="1" applyBorder="1"/>
    <xf numFmtId="0" fontId="28" fillId="0" borderId="0" xfId="0" applyFont="1" applyBorder="1" applyAlignment="1">
      <alignment horizontal="center"/>
    </xf>
    <xf numFmtId="9" fontId="28" fillId="0" borderId="0" xfId="0" applyNumberFormat="1" applyFont="1" applyBorder="1" applyAlignment="1">
      <alignment horizontal="center"/>
    </xf>
    <xf numFmtId="0" fontId="25" fillId="0" borderId="0" xfId="0" applyFont="1" applyBorder="1" applyAlignment="1">
      <alignment horizontal="center"/>
    </xf>
    <xf numFmtId="44" fontId="25" fillId="0" borderId="0" xfId="0" applyNumberFormat="1" applyFont="1" applyBorder="1"/>
    <xf numFmtId="0" fontId="18" fillId="0" borderId="19" xfId="0" applyFont="1" applyBorder="1" applyAlignment="1">
      <alignment horizontal="left"/>
    </xf>
    <xf numFmtId="165" fontId="18" fillId="0" borderId="19" xfId="0" applyNumberFormat="1" applyFont="1" applyBorder="1" applyAlignment="1">
      <alignment horizontal="left"/>
    </xf>
    <xf numFmtId="44" fontId="0" fillId="0" borderId="0" xfId="0" applyNumberFormat="1" applyBorder="1"/>
    <xf numFmtId="44" fontId="2" fillId="0" borderId="0" xfId="0" applyNumberFormat="1" applyFont="1" applyBorder="1"/>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166" fontId="18" fillId="0" borderId="19" xfId="0" applyNumberFormat="1" applyFont="1" applyBorder="1" applyAlignment="1">
      <alignment horizontal="left"/>
    </xf>
    <xf numFmtId="166" fontId="18" fillId="5" borderId="12" xfId="3" applyNumberFormat="1" applyFont="1" applyBorder="1" applyAlignment="1">
      <alignment horizontal="left" vertical="center" wrapText="1"/>
    </xf>
    <xf numFmtId="0" fontId="28" fillId="0" borderId="0" xfId="0" applyFont="1" applyBorder="1" applyAlignment="1">
      <alignment horizontal="center" vertical="top" wrapText="1"/>
    </xf>
    <xf numFmtId="0" fontId="6" fillId="0" borderId="27" xfId="0" applyFont="1" applyBorder="1"/>
    <xf numFmtId="0" fontId="16" fillId="0" borderId="27" xfId="0" applyFont="1" applyBorder="1"/>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4" fontId="6" fillId="2" borderId="17" xfId="0" applyNumberFormat="1" applyFont="1" applyFill="1" applyBorder="1" applyAlignment="1">
      <alignment horizontal="left" vertical="center" wrapText="1"/>
    </xf>
    <xf numFmtId="44" fontId="6" fillId="2" borderId="19" xfId="0" applyNumberFormat="1" applyFont="1" applyFill="1" applyBorder="1" applyAlignment="1">
      <alignment horizontal="left" vertical="center" wrapText="1"/>
    </xf>
    <xf numFmtId="44" fontId="6" fillId="2" borderId="24" xfId="0" applyNumberFormat="1" applyFont="1" applyFill="1" applyBorder="1" applyAlignment="1">
      <alignment horizontal="left" vertical="center" wrapText="1"/>
    </xf>
    <xf numFmtId="44" fontId="6" fillId="2" borderId="20" xfId="0" applyNumberFormat="1" applyFont="1" applyFill="1" applyBorder="1" applyAlignment="1">
      <alignment vertical="center" wrapText="1"/>
    </xf>
    <xf numFmtId="44" fontId="6" fillId="4" borderId="26" xfId="2" applyNumberFormat="1" applyFont="1" applyBorder="1" applyAlignment="1">
      <alignment horizontal="left" vertical="center" wrapText="1"/>
    </xf>
    <xf numFmtId="44" fontId="6" fillId="4" borderId="21" xfId="2" applyNumberFormat="1" applyFont="1" applyBorder="1" applyAlignment="1">
      <alignment horizontal="left" vertical="center" wrapText="1"/>
    </xf>
    <xf numFmtId="44" fontId="6" fillId="4" borderId="20" xfId="2" applyNumberFormat="1" applyFont="1" applyBorder="1" applyAlignment="1">
      <alignment horizontal="left" vertical="center" wrapText="1"/>
    </xf>
    <xf numFmtId="44" fontId="6" fillId="4" borderId="20" xfId="2" applyNumberFormat="1" applyFont="1" applyBorder="1" applyAlignment="1">
      <alignment vertical="center" wrapText="1"/>
    </xf>
    <xf numFmtId="44" fontId="6" fillId="4" borderId="61" xfId="2" applyNumberFormat="1" applyFont="1" applyBorder="1" applyAlignment="1">
      <alignment vertical="center" wrapText="1"/>
    </xf>
    <xf numFmtId="44" fontId="6" fillId="2" borderId="36" xfId="0" applyNumberFormat="1" applyFont="1" applyFill="1" applyBorder="1" applyAlignment="1">
      <alignment vertical="center" wrapText="1"/>
    </xf>
    <xf numFmtId="44" fontId="6" fillId="4" borderId="36" xfId="2" applyNumberFormat="1" applyFont="1" applyBorder="1" applyAlignment="1">
      <alignment vertical="center" wrapText="1"/>
    </xf>
    <xf numFmtId="44" fontId="6" fillId="4" borderId="37" xfId="2" applyNumberFormat="1" applyFont="1" applyBorder="1" applyAlignment="1">
      <alignment vertical="center" wrapText="1"/>
    </xf>
    <xf numFmtId="10" fontId="2" fillId="0" borderId="0" xfId="0" applyNumberFormat="1" applyFont="1" applyBorder="1"/>
    <xf numFmtId="44" fontId="28" fillId="0" borderId="0" xfId="0" applyNumberFormat="1" applyFont="1" applyBorder="1" applyAlignment="1">
      <alignment vertical="top" wrapText="1"/>
    </xf>
    <xf numFmtId="44" fontId="26" fillId="0" borderId="0" xfId="0" applyNumberFormat="1" applyFont="1" applyBorder="1"/>
    <xf numFmtId="44" fontId="42" fillId="0" borderId="0" xfId="0" applyNumberFormat="1" applyFont="1" applyBorder="1" applyAlignment="1">
      <alignment horizontal="left"/>
    </xf>
    <xf numFmtId="44" fontId="17" fillId="0" borderId="0" xfId="0" applyNumberFormat="1" applyFont="1" applyBorder="1"/>
    <xf numFmtId="44" fontId="26" fillId="0" borderId="16" xfId="0" applyNumberFormat="1" applyFont="1" applyBorder="1"/>
    <xf numFmtId="0" fontId="6" fillId="5" borderId="6" xfId="3" applyFont="1" applyBorder="1" applyAlignment="1">
      <alignment vertical="center" wrapText="1"/>
    </xf>
    <xf numFmtId="0" fontId="18" fillId="5" borderId="14" xfId="3" applyFont="1" applyBorder="1" applyAlignment="1">
      <alignment horizontal="left" vertical="center" wrapText="1"/>
    </xf>
    <xf numFmtId="44" fontId="6" fillId="2" borderId="21" xfId="0" applyNumberFormat="1" applyFont="1" applyFill="1" applyBorder="1" applyAlignment="1">
      <alignment vertical="center" wrapText="1"/>
    </xf>
    <xf numFmtId="44" fontId="6" fillId="4" borderId="21" xfId="2" applyNumberFormat="1" applyFont="1" applyBorder="1" applyAlignment="1">
      <alignment vertical="center" wrapText="1"/>
    </xf>
    <xf numFmtId="42" fontId="6" fillId="2" borderId="21" xfId="0" applyNumberFormat="1" applyFont="1" applyFill="1" applyBorder="1" applyAlignment="1">
      <alignment vertical="center" wrapText="1"/>
    </xf>
    <xf numFmtId="42" fontId="6" fillId="4" borderId="21" xfId="2" applyNumberFormat="1" applyFont="1" applyBorder="1" applyAlignment="1">
      <alignment vertical="center" wrapText="1"/>
    </xf>
    <xf numFmtId="42" fontId="6" fillId="4" borderId="26" xfId="2" applyNumberFormat="1" applyFont="1" applyBorder="1" applyAlignment="1">
      <alignment vertical="center" wrapText="1"/>
    </xf>
    <xf numFmtId="43" fontId="6" fillId="5" borderId="6" xfId="3" applyNumberFormat="1" applyFont="1" applyBorder="1" applyAlignment="1">
      <alignment vertical="center" wrapText="1"/>
    </xf>
    <xf numFmtId="166" fontId="18" fillId="5" borderId="14" xfId="3" applyNumberFormat="1" applyFont="1" applyBorder="1" applyAlignment="1">
      <alignment horizontal="left" vertical="center" wrapText="1"/>
    </xf>
    <xf numFmtId="44" fontId="6" fillId="4" borderId="26" xfId="2" applyNumberFormat="1" applyFont="1" applyBorder="1" applyAlignment="1">
      <alignment vertical="center" wrapText="1"/>
    </xf>
    <xf numFmtId="0" fontId="6" fillId="0" borderId="0" xfId="0" applyFont="1" applyBorder="1" applyAlignment="1">
      <alignment horizontal="left" vertical="center" wrapText="1"/>
    </xf>
    <xf numFmtId="0" fontId="32" fillId="0" borderId="0" xfId="0" applyFont="1" applyBorder="1" applyAlignment="1">
      <alignment horizontal="center" vertical="center"/>
    </xf>
    <xf numFmtId="0" fontId="50"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15" fillId="0" borderId="0" xfId="0" applyFont="1" applyBorder="1" applyAlignment="1">
      <alignment horizontal="left" vertical="center" wrapText="1"/>
    </xf>
    <xf numFmtId="0" fontId="45" fillId="0" borderId="0" xfId="0" applyFont="1" applyBorder="1" applyAlignment="1">
      <alignment horizontal="left" vertical="center" wrapText="1"/>
    </xf>
    <xf numFmtId="0" fontId="6" fillId="0" borderId="0" xfId="0" applyFont="1" applyBorder="1" applyAlignment="1">
      <alignment horizontal="center" vertical="center" wrapText="1"/>
    </xf>
    <xf numFmtId="0" fontId="45" fillId="0" borderId="0" xfId="0" applyFont="1" applyBorder="1" applyAlignment="1">
      <alignment horizontal="left" vertical="center" wrapText="1" indent="2"/>
    </xf>
    <xf numFmtId="0" fontId="50" fillId="0" borderId="0" xfId="0" applyFont="1" applyBorder="1" applyAlignment="1">
      <alignment horizontal="center" vertical="top"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6" fillId="3" borderId="7"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wrapText="1"/>
      <protection locked="0"/>
    </xf>
    <xf numFmtId="0" fontId="16" fillId="3" borderId="9" xfId="0" applyFont="1" applyFill="1" applyBorder="1" applyAlignment="1" applyProtection="1">
      <alignment vertical="center" wrapText="1"/>
      <protection locked="0"/>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pplyProtection="1">
      <alignment horizontal="left" wrapText="1" indent="1"/>
      <protection locked="0"/>
    </xf>
    <xf numFmtId="0" fontId="6" fillId="3" borderId="21" xfId="0" applyFont="1" applyFill="1" applyBorder="1" applyAlignment="1" applyProtection="1">
      <alignment horizontal="left" wrapText="1" indent="1"/>
      <protection locked="0"/>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3"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49" fillId="0" borderId="16" xfId="0" applyFont="1" applyBorder="1" applyAlignment="1">
      <alignment horizontal="left" vertical="top" wrapText="1" indent="3"/>
    </xf>
    <xf numFmtId="0" fontId="49"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3" fillId="0" borderId="25" xfId="0" applyFont="1" applyBorder="1" applyAlignment="1" applyProtection="1">
      <alignment horizontal="left" vertical="center"/>
      <protection locked="0"/>
    </xf>
    <xf numFmtId="0" fontId="3" fillId="3" borderId="2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7"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18" fillId="0" borderId="1"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43" fontId="6" fillId="3" borderId="27" xfId="0" applyNumberFormat="1" applyFont="1" applyFill="1" applyBorder="1" applyAlignment="1" applyProtection="1">
      <alignment horizontal="left" wrapText="1" indent="2"/>
      <protection locked="0"/>
    </xf>
    <xf numFmtId="43" fontId="6" fillId="3" borderId="19" xfId="0" applyNumberFormat="1" applyFont="1" applyFill="1" applyBorder="1" applyAlignment="1" applyProtection="1">
      <alignment horizontal="left" wrapText="1" indent="2"/>
      <protection locked="0"/>
    </xf>
    <xf numFmtId="43" fontId="6" fillId="3" borderId="30" xfId="0" applyNumberFormat="1" applyFont="1" applyFill="1" applyBorder="1" applyAlignment="1" applyProtection="1">
      <alignment horizontal="left" wrapText="1" indent="1"/>
      <protection locked="0"/>
    </xf>
    <xf numFmtId="43" fontId="6" fillId="3" borderId="20" xfId="0" applyNumberFormat="1" applyFont="1" applyFill="1" applyBorder="1" applyAlignment="1" applyProtection="1">
      <alignment horizontal="left" wrapText="1" indent="1"/>
      <protection locked="0"/>
    </xf>
    <xf numFmtId="0" fontId="6" fillId="3" borderId="27" xfId="0" applyNumberFormat="1" applyFont="1" applyFill="1" applyBorder="1" applyAlignment="1" applyProtection="1">
      <alignment horizontal="left" wrapText="1" indent="1"/>
      <protection locked="0"/>
    </xf>
    <xf numFmtId="0" fontId="6" fillId="3" borderId="19" xfId="0" applyNumberFormat="1" applyFont="1" applyFill="1" applyBorder="1" applyAlignment="1" applyProtection="1">
      <alignment horizontal="left" wrapText="1" indent="1"/>
      <protection locked="0"/>
    </xf>
    <xf numFmtId="43" fontId="3" fillId="3" borderId="29" xfId="0" applyNumberFormat="1" applyFont="1" applyFill="1" applyBorder="1" applyAlignment="1" applyProtection="1">
      <alignment horizontal="center" vertical="center" wrapText="1"/>
      <protection locked="0"/>
    </xf>
    <xf numFmtId="43" fontId="3" fillId="3" borderId="41" xfId="0" applyNumberFormat="1" applyFont="1" applyFill="1" applyBorder="1" applyAlignment="1" applyProtection="1">
      <alignment horizontal="center" vertical="center" wrapText="1"/>
      <protection locked="0"/>
    </xf>
    <xf numFmtId="43" fontId="22" fillId="0" borderId="33" xfId="0" applyNumberFormat="1" applyFont="1" applyBorder="1" applyAlignment="1" applyProtection="1">
      <alignment horizontal="right" vertical="center" wrapText="1"/>
      <protection locked="0"/>
    </xf>
    <xf numFmtId="43" fontId="22" fillId="0" borderId="22" xfId="0" applyNumberFormat="1" applyFont="1" applyBorder="1" applyAlignment="1" applyProtection="1">
      <alignment horizontal="right" vertical="center" wrapText="1"/>
      <protection locked="0"/>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8" xfId="0" applyFont="1" applyFill="1" applyBorder="1" applyAlignment="1">
      <alignment horizontal="center" vertical="center" wrapText="1"/>
    </xf>
    <xf numFmtId="49" fontId="3" fillId="3" borderId="7"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49" fontId="3" fillId="3" borderId="9" xfId="0" applyNumberFormat="1"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1" xfId="0" applyFont="1" applyBorder="1" applyAlignment="1">
      <alignment horizontal="left" vertical="center"/>
    </xf>
    <xf numFmtId="0" fontId="3" fillId="0" borderId="18" xfId="0" applyFont="1" applyBorder="1" applyAlignment="1">
      <alignment horizontal="left" vertical="center"/>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51" xfId="0" applyFont="1" applyBorder="1" applyAlignment="1">
      <alignmen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6" fillId="0" borderId="54" xfId="0" applyFont="1" applyBorder="1" applyAlignment="1">
      <alignment vertical="center" wrapText="1"/>
    </xf>
    <xf numFmtId="0" fontId="16" fillId="0" borderId="49" xfId="0" applyFont="1" applyBorder="1" applyAlignment="1">
      <alignment vertical="center" wrapText="1"/>
    </xf>
    <xf numFmtId="0" fontId="16" fillId="0" borderId="53"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51" xfId="0" applyFont="1" applyBorder="1" applyAlignment="1">
      <alignment vertical="center" wrapText="1"/>
    </xf>
    <xf numFmtId="0" fontId="34" fillId="0" borderId="0" xfId="0" applyFont="1" applyBorder="1" applyAlignment="1">
      <alignment horizontal="right"/>
    </xf>
    <xf numFmtId="0" fontId="2" fillId="0" borderId="20" xfId="0" applyFont="1" applyBorder="1" applyAlignment="1">
      <alignment horizontal="center" vertical="center"/>
    </xf>
    <xf numFmtId="0" fontId="53"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25" fillId="0" borderId="0" xfId="0" applyFont="1" applyBorder="1" applyAlignment="1" applyProtection="1">
      <alignment horizontal="left"/>
      <protection locked="0"/>
    </xf>
    <xf numFmtId="0" fontId="27" fillId="0" borderId="0" xfId="0" applyFont="1" applyBorder="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0" fontId="2" fillId="0" borderId="13"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left"/>
      <protection locked="0"/>
    </xf>
    <xf numFmtId="0" fontId="28" fillId="0" borderId="0" xfId="0" applyFont="1" applyBorder="1" applyAlignment="1" applyProtection="1">
      <protection locked="0"/>
    </xf>
    <xf numFmtId="0" fontId="30" fillId="0" borderId="20" xfId="0" applyFont="1" applyBorder="1" applyAlignment="1">
      <alignment horizontal="center" vertical="top" wrapText="1"/>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8" fillId="0" borderId="0" xfId="0" applyFont="1" applyBorder="1" applyAlignment="1" applyProtection="1">
      <alignment horizontal="center" vertical="top" wrapText="1"/>
      <protection locked="0"/>
    </xf>
    <xf numFmtId="0" fontId="27" fillId="0" borderId="20" xfId="0" applyFont="1" applyBorder="1" applyAlignment="1">
      <alignment horizontal="center" vertical="center" wrapText="1"/>
    </xf>
    <xf numFmtId="0" fontId="29"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8" fillId="0" borderId="0" xfId="0" applyFont="1" applyBorder="1" applyAlignment="1"/>
    <xf numFmtId="6" fontId="28" fillId="0" borderId="0" xfId="0" applyNumberFormat="1" applyFont="1" applyBorder="1" applyAlignment="1">
      <alignment horizontal="left"/>
    </xf>
    <xf numFmtId="0" fontId="28" fillId="0" borderId="0" xfId="0" applyFont="1" applyBorder="1" applyAlignment="1">
      <alignment horizontal="left"/>
    </xf>
    <xf numFmtId="0" fontId="2" fillId="0" borderId="11" xfId="0" applyFont="1" applyBorder="1" applyAlignment="1" applyProtection="1">
      <alignment horizontal="center"/>
      <protection locked="0"/>
    </xf>
    <xf numFmtId="0" fontId="30" fillId="0" borderId="0" xfId="0" applyFont="1" applyBorder="1" applyAlignment="1">
      <alignment horizontal="left" vertical="top" wrapText="1"/>
    </xf>
    <xf numFmtId="0" fontId="29" fillId="0" borderId="0" xfId="0" applyFont="1" applyBorder="1" applyAlignment="1">
      <alignment horizontal="center" vertical="top" wrapText="1"/>
    </xf>
    <xf numFmtId="0" fontId="27" fillId="0" borderId="0" xfId="0" applyFont="1" applyBorder="1" applyAlignment="1">
      <alignment horizontal="center" vertical="top" wrapText="1"/>
    </xf>
    <xf numFmtId="0" fontId="30" fillId="0" borderId="20" xfId="0" applyFont="1" applyFill="1" applyBorder="1" applyAlignment="1">
      <alignment horizontal="center" vertical="center" wrapText="1"/>
    </xf>
    <xf numFmtId="9" fontId="26" fillId="7" borderId="0" xfId="0" applyNumberFormat="1" applyFont="1" applyFill="1" applyBorder="1" applyAlignment="1">
      <alignment horizontal="right"/>
    </xf>
    <xf numFmtId="0" fontId="53" fillId="0" borderId="0" xfId="0" applyFont="1" applyFill="1" applyBorder="1" applyAlignment="1">
      <alignment horizontal="center" vertical="center" wrapText="1"/>
    </xf>
    <xf numFmtId="0" fontId="30" fillId="0" borderId="0" xfId="0" applyFont="1" applyFill="1" applyBorder="1" applyAlignment="1">
      <alignment horizontal="left" vertical="top" wrapText="1"/>
    </xf>
    <xf numFmtId="0" fontId="34" fillId="0" borderId="0" xfId="0" applyFont="1" applyFill="1" applyBorder="1" applyAlignment="1">
      <alignment horizontal="right"/>
    </xf>
    <xf numFmtId="0" fontId="2" fillId="0" borderId="20" xfId="0" applyFont="1" applyFill="1" applyBorder="1" applyAlignment="1">
      <alignment horizontal="center" vertical="center"/>
    </xf>
    <xf numFmtId="0" fontId="0" fillId="7" borderId="0" xfId="0" applyFill="1" applyBorder="1" applyAlignment="1">
      <alignment horizontal="left"/>
    </xf>
    <xf numFmtId="0" fontId="25" fillId="7" borderId="0" xfId="0" applyFont="1" applyFill="1" applyBorder="1" applyAlignment="1">
      <alignment horizontal="left"/>
    </xf>
    <xf numFmtId="0" fontId="30" fillId="0" borderId="20" xfId="0" applyFont="1" applyFill="1" applyBorder="1" applyAlignment="1">
      <alignment horizontal="center" vertical="top" wrapText="1"/>
    </xf>
    <xf numFmtId="0" fontId="27" fillId="0" borderId="20" xfId="0" applyFont="1" applyFill="1" applyBorder="1" applyAlignment="1">
      <alignment horizontal="center" vertical="center" wrapText="1"/>
    </xf>
    <xf numFmtId="9" fontId="26" fillId="8" borderId="0" xfId="0" applyNumberFormat="1" applyFont="1" applyFill="1" applyBorder="1" applyAlignment="1">
      <alignment horizontal="right"/>
    </xf>
    <xf numFmtId="0" fontId="2" fillId="0" borderId="0" xfId="0" applyFont="1" applyFill="1" applyBorder="1" applyAlignment="1">
      <alignment horizontal="left" wrapText="1"/>
    </xf>
    <xf numFmtId="0" fontId="30" fillId="0" borderId="13" xfId="0" applyFont="1" applyBorder="1" applyAlignment="1" applyProtection="1">
      <alignment horizontal="left" wrapText="1"/>
      <protection locked="0"/>
    </xf>
    <xf numFmtId="0" fontId="30" fillId="0" borderId="0" xfId="0" applyFont="1" applyBorder="1" applyAlignment="1" applyProtection="1">
      <alignment horizontal="left" wrapText="1"/>
      <protection locked="0"/>
    </xf>
    <xf numFmtId="0" fontId="30" fillId="0" borderId="14" xfId="0" applyFont="1" applyBorder="1" applyAlignment="1" applyProtection="1">
      <alignment horizontal="left" wrapText="1"/>
      <protection locked="0"/>
    </xf>
    <xf numFmtId="0" fontId="48" fillId="0" borderId="0" xfId="0" applyFont="1" applyAlignment="1">
      <alignment horizontal="center" vertical="center" wrapText="1"/>
    </xf>
    <xf numFmtId="0" fontId="6" fillId="0" borderId="0" xfId="0" applyFont="1" applyAlignment="1">
      <alignment horizontal="left" vertical="center" wrapText="1"/>
    </xf>
    <xf numFmtId="0" fontId="48" fillId="0" borderId="0" xfId="0" applyFont="1" applyAlignment="1">
      <alignment horizontal="left" vertical="center"/>
    </xf>
    <xf numFmtId="0" fontId="14" fillId="3" borderId="7" xfId="0" applyFont="1" applyFill="1" applyBorder="1" applyAlignment="1">
      <alignment horizontal="center" vertical="center" wrapText="1"/>
    </xf>
  </cellXfs>
  <cellStyles count="6">
    <cellStyle name="20% - Accent1" xfId="2" builtinId="30"/>
    <cellStyle name="20% - Accent2" xfId="3" builtinId="34"/>
    <cellStyle name="Accent1" xfId="4" builtinId="29"/>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3" name="Rectangle 2"/>
        <xdr:cNvSpPr/>
      </xdr:nvSpPr>
      <xdr:spPr>
        <a:xfrm>
          <a:off x="494870" y="8380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xdr:cNvSpPr/>
      </xdr:nvSpPr>
      <xdr:spPr>
        <a:xfrm>
          <a:off x="499274" y="5681843"/>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1"/>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20.25" x14ac:dyDescent="0.25">
      <c r="B1" s="638" t="s">
        <v>150</v>
      </c>
      <c r="C1" s="638"/>
      <c r="D1" s="638"/>
      <c r="E1" s="638"/>
      <c r="F1" s="638"/>
      <c r="G1" s="638"/>
      <c r="H1" s="638"/>
      <c r="I1" s="638"/>
      <c r="J1" s="638"/>
      <c r="K1" s="638"/>
      <c r="L1" s="638"/>
      <c r="M1" s="638"/>
      <c r="N1" s="638"/>
      <c r="O1" s="638"/>
      <c r="P1" s="638"/>
    </row>
    <row r="2" spans="2:16" ht="8.25" customHeight="1" x14ac:dyDescent="0.25">
      <c r="B2" s="70"/>
      <c r="C2" s="39"/>
      <c r="D2" s="39"/>
      <c r="E2" s="39"/>
      <c r="F2" s="39"/>
      <c r="G2" s="39"/>
      <c r="H2" s="39"/>
      <c r="I2" s="39"/>
      <c r="J2" s="39"/>
      <c r="K2" s="39"/>
      <c r="L2" s="39"/>
      <c r="M2" s="39"/>
      <c r="N2" s="39"/>
      <c r="O2" s="39"/>
      <c r="P2" s="39"/>
    </row>
    <row r="3" spans="2:16" ht="49.5" customHeight="1" x14ac:dyDescent="0.25">
      <c r="B3" s="637" t="s">
        <v>246</v>
      </c>
      <c r="C3" s="637"/>
      <c r="D3" s="637"/>
      <c r="E3" s="637"/>
      <c r="F3" s="637"/>
      <c r="G3" s="637"/>
      <c r="H3" s="637"/>
      <c r="I3" s="637"/>
      <c r="J3" s="637"/>
      <c r="K3" s="637"/>
      <c r="L3" s="637"/>
      <c r="M3" s="637"/>
      <c r="N3" s="637"/>
      <c r="O3" s="637"/>
      <c r="P3" s="637"/>
    </row>
    <row r="4" spans="2:16" ht="9" customHeight="1" x14ac:dyDescent="0.25">
      <c r="B4" s="71"/>
      <c r="C4" s="39"/>
      <c r="D4" s="39"/>
      <c r="E4" s="39"/>
      <c r="F4" s="39"/>
      <c r="G4" s="39"/>
      <c r="H4" s="39"/>
      <c r="I4" s="39"/>
      <c r="J4" s="39"/>
      <c r="K4" s="39"/>
      <c r="L4" s="39"/>
      <c r="M4" s="39"/>
      <c r="N4" s="39"/>
      <c r="O4" s="39"/>
      <c r="P4" s="39"/>
    </row>
    <row r="5" spans="2:16" ht="24.75" customHeight="1" x14ac:dyDescent="0.25">
      <c r="B5" s="646" t="s">
        <v>151</v>
      </c>
      <c r="C5" s="646"/>
      <c r="D5" s="646"/>
      <c r="E5" s="646"/>
      <c r="F5" s="646"/>
      <c r="G5" s="646"/>
      <c r="H5" s="646"/>
      <c r="I5" s="646"/>
      <c r="J5" s="646"/>
      <c r="K5" s="646"/>
      <c r="L5" s="646"/>
      <c r="M5" s="646"/>
      <c r="N5" s="646"/>
      <c r="O5" s="646"/>
      <c r="P5" s="646"/>
    </row>
    <row r="6" spans="2:16" ht="22.5" customHeight="1" x14ac:dyDescent="0.25">
      <c r="B6" s="639" t="s">
        <v>222</v>
      </c>
      <c r="C6" s="639"/>
      <c r="D6" s="639"/>
      <c r="E6" s="639"/>
      <c r="F6" s="639"/>
      <c r="G6" s="639"/>
      <c r="H6" s="639"/>
      <c r="I6" s="639"/>
      <c r="J6" s="639"/>
      <c r="K6" s="639"/>
      <c r="L6" s="639"/>
      <c r="M6" s="639"/>
      <c r="N6" s="639"/>
      <c r="O6" s="639"/>
      <c r="P6" s="639"/>
    </row>
    <row r="7" spans="2:16" x14ac:dyDescent="0.25">
      <c r="B7" s="640" t="s">
        <v>152</v>
      </c>
      <c r="C7" s="640"/>
      <c r="D7" s="640"/>
      <c r="E7" s="640"/>
      <c r="F7" s="640"/>
      <c r="G7" s="640"/>
      <c r="H7" s="640"/>
      <c r="I7" s="640"/>
      <c r="J7" s="640"/>
      <c r="K7" s="640"/>
      <c r="L7" s="640"/>
      <c r="M7" s="640"/>
      <c r="N7" s="640"/>
      <c r="O7" s="640"/>
      <c r="P7" s="640"/>
    </row>
    <row r="8" spans="2:16" ht="34.5" customHeight="1" x14ac:dyDescent="0.25">
      <c r="B8" s="637" t="s">
        <v>188</v>
      </c>
      <c r="C8" s="637"/>
      <c r="D8" s="637"/>
      <c r="E8" s="637"/>
      <c r="F8" s="637"/>
      <c r="G8" s="637"/>
      <c r="H8" s="637"/>
      <c r="I8" s="637"/>
      <c r="J8" s="637"/>
      <c r="K8" s="637"/>
      <c r="L8" s="637"/>
      <c r="M8" s="637"/>
      <c r="N8" s="637"/>
      <c r="O8" s="637"/>
      <c r="P8" s="637"/>
    </row>
    <row r="9" spans="2:16" x14ac:dyDescent="0.25">
      <c r="B9" s="643" t="s">
        <v>153</v>
      </c>
      <c r="C9" s="643"/>
      <c r="D9" s="643"/>
      <c r="E9" s="643"/>
      <c r="F9" s="643"/>
      <c r="G9" s="643"/>
      <c r="H9" s="643"/>
      <c r="I9" s="643"/>
      <c r="J9" s="643"/>
      <c r="K9" s="643"/>
      <c r="L9" s="643"/>
      <c r="M9" s="643"/>
      <c r="N9" s="643"/>
      <c r="O9" s="643"/>
      <c r="P9" s="643"/>
    </row>
    <row r="10" spans="2:16" ht="21.75" customHeight="1" x14ac:dyDescent="0.25">
      <c r="B10" s="637" t="s">
        <v>154</v>
      </c>
      <c r="C10" s="637"/>
      <c r="D10" s="637"/>
      <c r="E10" s="637"/>
      <c r="F10" s="637"/>
      <c r="G10" s="637"/>
      <c r="H10" s="637"/>
      <c r="I10" s="637"/>
      <c r="J10" s="637"/>
      <c r="K10" s="637"/>
      <c r="L10" s="637"/>
      <c r="M10" s="637"/>
      <c r="N10" s="637"/>
      <c r="O10" s="637"/>
      <c r="P10" s="637"/>
    </row>
    <row r="11" spans="2:16" x14ac:dyDescent="0.25">
      <c r="B11" s="643" t="s">
        <v>155</v>
      </c>
      <c r="C11" s="643"/>
      <c r="D11" s="643"/>
      <c r="E11" s="643"/>
      <c r="F11" s="643"/>
      <c r="G11" s="643"/>
      <c r="H11" s="643"/>
      <c r="I11" s="643"/>
      <c r="J11" s="643"/>
      <c r="K11" s="643"/>
      <c r="L11" s="643"/>
      <c r="M11" s="643"/>
      <c r="N11" s="643"/>
      <c r="O11" s="643"/>
      <c r="P11" s="643"/>
    </row>
    <row r="12" spans="2:16" x14ac:dyDescent="0.25">
      <c r="B12" s="72" t="s">
        <v>156</v>
      </c>
      <c r="C12" s="39"/>
      <c r="D12" s="39"/>
      <c r="E12" s="39"/>
      <c r="F12" s="39"/>
      <c r="G12" s="39"/>
      <c r="H12" s="39"/>
      <c r="I12" s="39"/>
      <c r="J12" s="39"/>
      <c r="K12" s="39"/>
      <c r="L12" s="39"/>
      <c r="M12" s="39"/>
      <c r="N12" s="39"/>
      <c r="O12" s="39"/>
      <c r="P12" s="39"/>
    </row>
    <row r="13" spans="2:16" ht="11.25" customHeight="1" x14ac:dyDescent="0.25">
      <c r="B13" s="72"/>
      <c r="C13" s="39"/>
      <c r="D13" s="39"/>
      <c r="E13" s="39"/>
      <c r="F13" s="39"/>
      <c r="G13" s="39"/>
      <c r="H13" s="39"/>
      <c r="I13" s="39"/>
      <c r="J13" s="39"/>
      <c r="K13" s="39"/>
      <c r="L13" s="39"/>
      <c r="M13" s="39"/>
      <c r="N13" s="39"/>
      <c r="O13" s="39"/>
      <c r="P13" s="39"/>
    </row>
    <row r="14" spans="2:16" x14ac:dyDescent="0.25">
      <c r="B14" s="72" t="s">
        <v>157</v>
      </c>
      <c r="C14" s="39"/>
      <c r="D14" s="39"/>
      <c r="E14" s="39"/>
      <c r="F14" s="39"/>
      <c r="G14" s="39"/>
      <c r="H14" s="39"/>
      <c r="I14" s="39"/>
      <c r="J14" s="39"/>
      <c r="K14" s="39"/>
      <c r="L14" s="39"/>
      <c r="M14" s="39"/>
      <c r="N14" s="39"/>
      <c r="O14" s="39"/>
      <c r="P14" s="39"/>
    </row>
    <row r="15" spans="2:16" ht="9.75" customHeight="1" x14ac:dyDescent="0.25">
      <c r="B15" s="72"/>
      <c r="C15" s="39"/>
      <c r="D15" s="39"/>
      <c r="E15" s="39"/>
      <c r="F15" s="39"/>
      <c r="G15" s="39"/>
      <c r="H15" s="39"/>
      <c r="I15" s="39"/>
      <c r="J15" s="39"/>
      <c r="K15" s="39"/>
      <c r="L15" s="39"/>
      <c r="M15" s="39"/>
      <c r="N15" s="39"/>
      <c r="O15" s="39"/>
      <c r="P15" s="39"/>
    </row>
    <row r="16" spans="2:16" x14ac:dyDescent="0.25">
      <c r="B16" s="72" t="s">
        <v>184</v>
      </c>
      <c r="C16" s="39"/>
      <c r="D16" s="39"/>
      <c r="E16" s="39"/>
      <c r="F16" s="39"/>
      <c r="G16" s="39"/>
      <c r="H16" s="39"/>
      <c r="I16" s="39"/>
      <c r="J16" s="39"/>
      <c r="K16" s="39"/>
      <c r="L16" s="39"/>
      <c r="M16" s="39"/>
      <c r="N16" s="39"/>
      <c r="O16" s="39"/>
      <c r="P16" s="39"/>
    </row>
    <row r="17" spans="2:16" ht="10.5" customHeight="1" x14ac:dyDescent="0.25">
      <c r="B17" s="72"/>
      <c r="C17" s="39"/>
      <c r="D17" s="39"/>
      <c r="E17" s="39"/>
      <c r="F17" s="39"/>
      <c r="G17" s="39"/>
      <c r="H17" s="39"/>
      <c r="I17" s="39"/>
      <c r="J17" s="39"/>
      <c r="K17" s="39"/>
      <c r="L17" s="39"/>
      <c r="M17" s="39"/>
      <c r="N17" s="39"/>
      <c r="O17" s="39"/>
      <c r="P17" s="39"/>
    </row>
    <row r="18" spans="2:16" x14ac:dyDescent="0.25">
      <c r="B18" s="72" t="s">
        <v>158</v>
      </c>
      <c r="C18" s="39"/>
      <c r="D18" s="39"/>
      <c r="E18" s="39"/>
      <c r="F18" s="39"/>
      <c r="G18" s="39"/>
      <c r="H18" s="39"/>
      <c r="I18" s="39"/>
      <c r="J18" s="39"/>
      <c r="K18" s="39"/>
      <c r="L18" s="39"/>
      <c r="M18" s="39"/>
      <c r="N18" s="39"/>
      <c r="O18" s="39"/>
      <c r="P18" s="39"/>
    </row>
    <row r="19" spans="2:16" ht="11.25" customHeight="1" x14ac:dyDescent="0.25">
      <c r="B19" s="72"/>
      <c r="C19" s="39"/>
      <c r="D19" s="39"/>
      <c r="E19" s="39"/>
      <c r="F19" s="39"/>
      <c r="G19" s="39"/>
      <c r="H19" s="39"/>
      <c r="I19" s="39"/>
      <c r="J19" s="39"/>
      <c r="K19" s="39"/>
      <c r="L19" s="39"/>
      <c r="M19" s="39"/>
      <c r="N19" s="39"/>
      <c r="O19" s="39"/>
      <c r="P19" s="39"/>
    </row>
    <row r="20" spans="2:16" x14ac:dyDescent="0.25">
      <c r="B20" s="72" t="s">
        <v>185</v>
      </c>
      <c r="C20" s="39"/>
      <c r="D20" s="39"/>
      <c r="E20" s="39"/>
      <c r="F20" s="39"/>
      <c r="G20" s="39"/>
      <c r="H20" s="39"/>
      <c r="I20" s="39"/>
      <c r="J20" s="39"/>
      <c r="K20" s="39"/>
      <c r="L20" s="39"/>
      <c r="M20" s="39"/>
      <c r="N20" s="39"/>
      <c r="O20" s="39"/>
      <c r="P20" s="39"/>
    </row>
    <row r="21" spans="2:16" ht="10.5" customHeight="1" x14ac:dyDescent="0.25">
      <c r="B21" s="107"/>
      <c r="C21" s="39"/>
      <c r="D21" s="39"/>
      <c r="E21" s="39"/>
      <c r="F21" s="39"/>
      <c r="G21" s="39"/>
      <c r="H21" s="39"/>
      <c r="I21" s="39"/>
      <c r="J21" s="39"/>
      <c r="K21" s="39"/>
      <c r="L21" s="39"/>
      <c r="M21" s="39"/>
      <c r="N21" s="39"/>
      <c r="O21" s="39"/>
      <c r="P21" s="39"/>
    </row>
    <row r="22" spans="2:16" x14ac:dyDescent="0.25">
      <c r="B22" s="112" t="s">
        <v>231</v>
      </c>
      <c r="C22" s="113"/>
      <c r="D22" s="113"/>
      <c r="E22" s="113"/>
      <c r="F22" s="113"/>
      <c r="G22" s="113"/>
      <c r="H22" s="113"/>
      <c r="I22" s="113"/>
      <c r="J22" s="113"/>
      <c r="K22" s="39"/>
      <c r="L22" s="39"/>
      <c r="M22" s="39"/>
      <c r="N22" s="39"/>
      <c r="O22" s="39"/>
      <c r="P22" s="39"/>
    </row>
    <row r="23" spans="2:16" ht="12.75" customHeight="1" x14ac:dyDescent="0.25">
      <c r="B23" s="72"/>
      <c r="C23" s="39"/>
      <c r="D23" s="39"/>
      <c r="E23" s="39"/>
      <c r="F23" s="39"/>
      <c r="G23" s="39"/>
      <c r="H23" s="39"/>
      <c r="I23" s="39"/>
      <c r="J23" s="39"/>
      <c r="K23" s="39"/>
      <c r="L23" s="39"/>
      <c r="M23" s="39"/>
      <c r="N23" s="39"/>
      <c r="O23" s="39"/>
      <c r="P23" s="39"/>
    </row>
    <row r="24" spans="2:16" ht="27" customHeight="1" x14ac:dyDescent="0.25">
      <c r="B24" s="646" t="s">
        <v>186</v>
      </c>
      <c r="C24" s="646"/>
      <c r="D24" s="646"/>
      <c r="E24" s="646"/>
      <c r="F24" s="646"/>
      <c r="G24" s="646"/>
      <c r="H24" s="646"/>
      <c r="I24" s="646"/>
      <c r="J24" s="646"/>
      <c r="K24" s="646"/>
      <c r="L24" s="646"/>
      <c r="M24" s="646"/>
      <c r="N24" s="646"/>
      <c r="O24" s="646"/>
      <c r="P24" s="646"/>
    </row>
    <row r="25" spans="2:16" x14ac:dyDescent="0.25">
      <c r="B25" s="72"/>
      <c r="C25" s="39"/>
      <c r="D25" s="39"/>
      <c r="E25" s="39"/>
      <c r="F25" s="39"/>
      <c r="G25" s="39"/>
      <c r="H25" s="39"/>
      <c r="I25" s="39"/>
      <c r="J25" s="39"/>
      <c r="K25" s="39"/>
      <c r="L25" s="39"/>
      <c r="M25" s="39"/>
      <c r="N25" s="39"/>
      <c r="O25" s="39"/>
      <c r="P25" s="39"/>
    </row>
    <row r="26" spans="2:16" ht="41.25" customHeight="1" x14ac:dyDescent="0.25">
      <c r="B26" s="644" t="s">
        <v>187</v>
      </c>
      <c r="C26" s="644"/>
      <c r="D26" s="644"/>
      <c r="E26" s="644"/>
      <c r="F26" s="644"/>
      <c r="G26" s="644"/>
      <c r="H26" s="644"/>
      <c r="I26" s="644"/>
      <c r="J26" s="644"/>
      <c r="K26" s="644"/>
      <c r="L26" s="644"/>
      <c r="M26" s="644"/>
      <c r="N26" s="644"/>
      <c r="O26" s="644"/>
      <c r="P26" s="644"/>
    </row>
    <row r="27" spans="2:16" x14ac:dyDescent="0.25">
      <c r="B27" s="72" t="s">
        <v>159</v>
      </c>
      <c r="C27" s="39"/>
      <c r="D27" s="39"/>
      <c r="E27" s="39"/>
      <c r="F27" s="39"/>
      <c r="G27" s="39"/>
      <c r="H27" s="39"/>
      <c r="I27" s="39"/>
      <c r="J27" s="39"/>
      <c r="K27" s="39"/>
      <c r="L27" s="39"/>
      <c r="M27" s="39"/>
      <c r="N27" s="39"/>
      <c r="O27" s="39"/>
      <c r="P27" s="39"/>
    </row>
    <row r="28" spans="2:16" ht="22.5" customHeight="1" x14ac:dyDescent="0.25">
      <c r="B28" s="646" t="s">
        <v>205</v>
      </c>
      <c r="C28" s="646"/>
      <c r="D28" s="646"/>
      <c r="E28" s="646"/>
      <c r="F28" s="646"/>
      <c r="G28" s="646"/>
      <c r="H28" s="646"/>
      <c r="I28" s="646"/>
      <c r="J28" s="646"/>
      <c r="K28" s="646"/>
      <c r="L28" s="646"/>
      <c r="M28" s="646"/>
      <c r="N28" s="646"/>
      <c r="O28" s="646"/>
      <c r="P28" s="55"/>
    </row>
    <row r="29" spans="2:16" x14ac:dyDescent="0.25">
      <c r="B29" s="68"/>
      <c r="C29" s="64"/>
      <c r="D29" s="64"/>
      <c r="E29" s="64"/>
      <c r="F29" s="64"/>
      <c r="G29" s="64"/>
      <c r="H29" s="64"/>
      <c r="I29" s="64"/>
      <c r="J29" s="64"/>
      <c r="K29" s="64"/>
      <c r="L29" s="64"/>
      <c r="M29" s="64"/>
      <c r="N29" s="64"/>
      <c r="O29" s="64"/>
      <c r="P29" s="64"/>
    </row>
    <row r="30" spans="2:16" x14ac:dyDescent="0.25">
      <c r="B30" s="69" t="s">
        <v>206</v>
      </c>
      <c r="C30" s="64"/>
      <c r="D30" s="64"/>
      <c r="E30" s="64"/>
      <c r="F30" s="64"/>
      <c r="G30" s="64"/>
      <c r="H30" s="64"/>
      <c r="I30" s="64"/>
      <c r="J30" s="64"/>
      <c r="K30" s="64"/>
      <c r="L30" s="64"/>
      <c r="M30" s="64"/>
      <c r="N30" s="64"/>
      <c r="O30" s="64"/>
      <c r="P30" s="64"/>
    </row>
    <row r="31" spans="2:16" ht="6" customHeight="1" x14ac:dyDescent="0.25">
      <c r="B31" s="68"/>
      <c r="C31" s="64"/>
      <c r="D31" s="64"/>
      <c r="E31" s="64"/>
      <c r="F31" s="64"/>
      <c r="G31" s="64"/>
      <c r="H31" s="64"/>
      <c r="I31" s="64"/>
      <c r="J31" s="64"/>
      <c r="K31" s="64"/>
      <c r="L31" s="64"/>
      <c r="M31" s="64"/>
      <c r="N31" s="64"/>
      <c r="O31" s="64"/>
      <c r="P31" s="64"/>
    </row>
    <row r="32" spans="2:16" x14ac:dyDescent="0.25">
      <c r="B32" s="69" t="s">
        <v>207</v>
      </c>
      <c r="C32" s="64"/>
      <c r="D32" s="64"/>
      <c r="E32" s="64"/>
      <c r="F32" s="64"/>
      <c r="G32" s="64"/>
      <c r="H32" s="64"/>
      <c r="I32" s="64"/>
      <c r="J32" s="64"/>
      <c r="K32" s="64"/>
      <c r="L32" s="64"/>
      <c r="M32" s="64"/>
      <c r="N32" s="64"/>
      <c r="O32" s="64"/>
      <c r="P32" s="64"/>
    </row>
    <row r="33" spans="2:16" ht="9.75" customHeight="1" x14ac:dyDescent="0.25">
      <c r="B33" s="68"/>
      <c r="C33" s="64"/>
      <c r="D33" s="64"/>
      <c r="E33" s="64"/>
      <c r="F33" s="64"/>
      <c r="G33" s="64"/>
      <c r="H33" s="64"/>
      <c r="I33" s="64"/>
      <c r="J33" s="64"/>
      <c r="K33" s="64"/>
      <c r="L33" s="64"/>
      <c r="M33" s="64"/>
      <c r="N33" s="64"/>
      <c r="O33" s="64"/>
      <c r="P33" s="64"/>
    </row>
    <row r="34" spans="2:16" x14ac:dyDescent="0.25">
      <c r="B34" s="69" t="s">
        <v>247</v>
      </c>
      <c r="C34" s="64"/>
      <c r="D34" s="64"/>
      <c r="E34" s="64"/>
      <c r="F34" s="64"/>
      <c r="G34" s="64"/>
      <c r="H34" s="64"/>
      <c r="I34" s="64"/>
      <c r="J34" s="64"/>
      <c r="K34" s="64"/>
      <c r="L34" s="64"/>
      <c r="M34" s="64"/>
      <c r="N34" s="64"/>
      <c r="O34" s="64"/>
      <c r="P34" s="64"/>
    </row>
    <row r="35" spans="2:16" x14ac:dyDescent="0.25">
      <c r="B35" s="63"/>
      <c r="C35" s="39"/>
      <c r="D35" s="39"/>
      <c r="E35" s="39"/>
      <c r="F35" s="39"/>
      <c r="G35" s="39"/>
      <c r="H35" s="39"/>
      <c r="I35" s="39"/>
      <c r="J35" s="39"/>
      <c r="K35" s="39"/>
      <c r="L35" s="39"/>
      <c r="M35" s="39"/>
      <c r="N35" s="39"/>
      <c r="O35" s="39"/>
      <c r="P35" s="39"/>
    </row>
    <row r="36" spans="2:16" ht="50.25" customHeight="1" x14ac:dyDescent="0.25">
      <c r="B36" s="644" t="s">
        <v>189</v>
      </c>
      <c r="C36" s="644"/>
      <c r="D36" s="644"/>
      <c r="E36" s="644"/>
      <c r="F36" s="644"/>
      <c r="G36" s="644"/>
      <c r="H36" s="644"/>
      <c r="I36" s="644"/>
      <c r="J36" s="644"/>
      <c r="K36" s="644"/>
      <c r="L36" s="644"/>
      <c r="M36" s="644"/>
      <c r="N36" s="644"/>
      <c r="O36" s="644"/>
      <c r="P36" s="644"/>
    </row>
    <row r="37" spans="2:16" x14ac:dyDescent="0.25">
      <c r="B37" s="643" t="s">
        <v>202</v>
      </c>
      <c r="C37" s="643"/>
      <c r="D37" s="643"/>
      <c r="E37" s="643"/>
      <c r="F37" s="643"/>
      <c r="G37" s="643"/>
      <c r="H37" s="643"/>
      <c r="I37" s="643"/>
      <c r="J37" s="643"/>
      <c r="K37" s="643"/>
      <c r="L37" s="643"/>
      <c r="M37" s="643"/>
      <c r="N37" s="643"/>
      <c r="O37" s="643"/>
      <c r="P37" s="643"/>
    </row>
    <row r="38" spans="2:16" ht="53.25" customHeight="1" x14ac:dyDescent="0.25">
      <c r="B38" s="644" t="s">
        <v>190</v>
      </c>
      <c r="C38" s="644"/>
      <c r="D38" s="644"/>
      <c r="E38" s="644"/>
      <c r="F38" s="644"/>
      <c r="G38" s="644"/>
      <c r="H38" s="644"/>
      <c r="I38" s="644"/>
      <c r="J38" s="644"/>
      <c r="K38" s="644"/>
      <c r="L38" s="644"/>
      <c r="M38" s="644"/>
      <c r="N38" s="644"/>
      <c r="O38" s="644"/>
      <c r="P38" s="644"/>
    </row>
    <row r="39" spans="2:16" x14ac:dyDescent="0.25">
      <c r="B39" s="73"/>
      <c r="C39" s="39"/>
      <c r="D39" s="39"/>
      <c r="E39" s="39"/>
      <c r="F39" s="39"/>
      <c r="G39" s="39"/>
      <c r="H39" s="39"/>
      <c r="I39" s="39"/>
      <c r="J39" s="39"/>
      <c r="K39" s="39"/>
      <c r="L39" s="39"/>
      <c r="M39" s="39"/>
      <c r="N39" s="39"/>
      <c r="O39" s="39"/>
      <c r="P39" s="39"/>
    </row>
    <row r="40" spans="2:16" ht="53.25" customHeight="1" x14ac:dyDescent="0.25">
      <c r="B40" s="644" t="s">
        <v>191</v>
      </c>
      <c r="C40" s="644"/>
      <c r="D40" s="644"/>
      <c r="E40" s="644"/>
      <c r="F40" s="644"/>
      <c r="G40" s="644"/>
      <c r="H40" s="644"/>
      <c r="I40" s="644"/>
      <c r="J40" s="644"/>
      <c r="K40" s="644"/>
      <c r="L40" s="644"/>
      <c r="M40" s="644"/>
      <c r="N40" s="644"/>
      <c r="O40" s="644"/>
      <c r="P40" s="644"/>
    </row>
    <row r="41" spans="2:16" x14ac:dyDescent="0.25">
      <c r="B41" s="72"/>
      <c r="C41" s="39"/>
      <c r="D41" s="39"/>
      <c r="E41" s="39"/>
      <c r="F41" s="39"/>
      <c r="G41" s="39"/>
      <c r="H41" s="39"/>
      <c r="I41" s="39"/>
      <c r="J41" s="39"/>
      <c r="K41" s="39"/>
      <c r="L41" s="39"/>
      <c r="M41" s="39"/>
      <c r="N41" s="39"/>
      <c r="O41" s="39"/>
      <c r="P41" s="39"/>
    </row>
    <row r="42" spans="2:16" ht="41.25" customHeight="1" x14ac:dyDescent="0.25">
      <c r="B42" s="644" t="s">
        <v>192</v>
      </c>
      <c r="C42" s="644"/>
      <c r="D42" s="644"/>
      <c r="E42" s="644"/>
      <c r="F42" s="644"/>
      <c r="G42" s="644"/>
      <c r="H42" s="644"/>
      <c r="I42" s="644"/>
      <c r="J42" s="644"/>
      <c r="K42" s="644"/>
      <c r="L42" s="644"/>
      <c r="M42" s="644"/>
      <c r="N42" s="644"/>
      <c r="O42" s="644"/>
      <c r="P42" s="644"/>
    </row>
    <row r="43" spans="2:16" ht="6" customHeight="1" x14ac:dyDescent="0.25">
      <c r="B43" s="72"/>
      <c r="C43" s="39"/>
      <c r="D43" s="39"/>
      <c r="E43" s="39"/>
      <c r="F43" s="39"/>
      <c r="G43" s="39"/>
      <c r="H43" s="39"/>
      <c r="I43" s="39"/>
      <c r="J43" s="39"/>
      <c r="K43" s="39"/>
      <c r="L43" s="39"/>
      <c r="M43" s="39"/>
      <c r="N43" s="39"/>
      <c r="O43" s="39"/>
      <c r="P43" s="39"/>
    </row>
    <row r="44" spans="2:16" ht="24.75" customHeight="1" x14ac:dyDescent="0.25">
      <c r="B44" s="645" t="s">
        <v>223</v>
      </c>
      <c r="C44" s="645"/>
      <c r="D44" s="645"/>
      <c r="E44" s="645"/>
      <c r="F44" s="645"/>
      <c r="G44" s="645"/>
      <c r="H44" s="645"/>
      <c r="I44" s="645"/>
      <c r="J44" s="645"/>
      <c r="K44" s="645"/>
      <c r="L44" s="645"/>
      <c r="M44" s="645"/>
      <c r="N44" s="645"/>
      <c r="O44" s="645"/>
      <c r="P44" s="645"/>
    </row>
    <row r="45" spans="2:16" x14ac:dyDescent="0.25">
      <c r="B45" s="640" t="s">
        <v>160</v>
      </c>
      <c r="C45" s="640"/>
      <c r="D45" s="640"/>
      <c r="E45" s="640"/>
      <c r="F45" s="640"/>
      <c r="G45" s="640"/>
      <c r="H45" s="640"/>
      <c r="I45" s="640"/>
      <c r="J45" s="640"/>
      <c r="K45" s="640"/>
      <c r="L45" s="640"/>
      <c r="M45" s="640"/>
      <c r="N45" s="640"/>
      <c r="O45" s="640"/>
      <c r="P45" s="640"/>
    </row>
    <row r="46" spans="2:16" ht="10.5" customHeight="1" x14ac:dyDescent="0.25">
      <c r="B46" s="72"/>
      <c r="C46" s="39"/>
      <c r="D46" s="39"/>
      <c r="E46" s="39"/>
      <c r="F46" s="39"/>
      <c r="G46" s="39"/>
      <c r="H46" s="39"/>
      <c r="I46" s="39"/>
      <c r="J46" s="39"/>
      <c r="K46" s="39"/>
      <c r="L46" s="39"/>
      <c r="M46" s="39"/>
      <c r="N46" s="39"/>
      <c r="O46" s="39"/>
      <c r="P46" s="39"/>
    </row>
    <row r="47" spans="2:16" ht="38.25" customHeight="1" x14ac:dyDescent="0.25">
      <c r="B47" s="642" t="s">
        <v>193</v>
      </c>
      <c r="C47" s="642"/>
      <c r="D47" s="642"/>
      <c r="E47" s="642"/>
      <c r="F47" s="642"/>
      <c r="G47" s="642"/>
      <c r="H47" s="642"/>
      <c r="I47" s="642"/>
      <c r="J47" s="642"/>
      <c r="K47" s="642"/>
      <c r="L47" s="642"/>
      <c r="M47" s="642"/>
      <c r="N47" s="642"/>
      <c r="O47" s="642"/>
      <c r="P47" s="642"/>
    </row>
    <row r="48" spans="2:16" x14ac:dyDescent="0.25">
      <c r="B48" s="72"/>
      <c r="C48" s="39"/>
      <c r="D48" s="39"/>
      <c r="E48" s="39"/>
      <c r="F48" s="39"/>
      <c r="G48" s="39"/>
      <c r="H48" s="39"/>
      <c r="I48" s="39"/>
      <c r="J48" s="39"/>
      <c r="K48" s="39"/>
      <c r="L48" s="39"/>
      <c r="M48" s="39"/>
      <c r="N48" s="39"/>
      <c r="O48" s="39"/>
      <c r="P48" s="39"/>
    </row>
    <row r="49" spans="2:16" ht="15" customHeight="1" x14ac:dyDescent="0.25">
      <c r="B49" s="643" t="s">
        <v>194</v>
      </c>
      <c r="C49" s="643"/>
      <c r="D49" s="643"/>
      <c r="E49" s="643"/>
      <c r="F49" s="643"/>
      <c r="G49" s="643"/>
      <c r="H49" s="643"/>
      <c r="I49" s="643"/>
      <c r="J49" s="643"/>
      <c r="K49" s="643"/>
      <c r="L49" s="643"/>
      <c r="M49" s="643"/>
      <c r="N49" s="643"/>
      <c r="O49" s="643"/>
      <c r="P49" s="643"/>
    </row>
    <row r="50" spans="2:16" ht="26.25" customHeight="1" x14ac:dyDescent="0.25">
      <c r="B50" s="637" t="s">
        <v>161</v>
      </c>
      <c r="C50" s="637"/>
      <c r="D50" s="637"/>
      <c r="E50" s="637"/>
      <c r="F50" s="637"/>
      <c r="G50" s="637"/>
      <c r="H50" s="637"/>
      <c r="I50" s="637"/>
      <c r="J50" s="637"/>
      <c r="K50" s="637"/>
      <c r="L50" s="637"/>
      <c r="M50" s="637"/>
      <c r="N50" s="637"/>
      <c r="O50" s="637"/>
      <c r="P50" s="637"/>
    </row>
    <row r="51" spans="2:16" x14ac:dyDescent="0.25">
      <c r="B51" s="72"/>
      <c r="C51" s="39"/>
      <c r="D51" s="39"/>
      <c r="E51" s="39"/>
      <c r="F51" s="39"/>
      <c r="G51" s="39"/>
      <c r="H51" s="39"/>
      <c r="I51" s="39"/>
      <c r="J51" s="39"/>
      <c r="K51" s="39"/>
      <c r="L51" s="39"/>
      <c r="M51" s="39"/>
      <c r="N51" s="39"/>
      <c r="O51" s="39"/>
      <c r="P51" s="39"/>
    </row>
    <row r="52" spans="2:16" ht="24.75" customHeight="1" x14ac:dyDescent="0.25">
      <c r="B52" s="637" t="s">
        <v>162</v>
      </c>
      <c r="C52" s="637"/>
      <c r="D52" s="637"/>
      <c r="E52" s="637"/>
      <c r="F52" s="637"/>
      <c r="G52" s="637"/>
      <c r="H52" s="637"/>
      <c r="I52" s="637"/>
      <c r="J52" s="637"/>
      <c r="K52" s="637"/>
      <c r="L52" s="637"/>
      <c r="M52" s="637"/>
      <c r="N52" s="637"/>
      <c r="O52" s="637"/>
      <c r="P52" s="637"/>
    </row>
    <row r="53" spans="2:16" x14ac:dyDescent="0.25">
      <c r="B53" s="72"/>
      <c r="C53" s="39"/>
      <c r="D53" s="39"/>
      <c r="E53" s="39"/>
      <c r="F53" s="39"/>
      <c r="G53" s="39"/>
      <c r="H53" s="39"/>
      <c r="I53" s="39"/>
      <c r="J53" s="39"/>
      <c r="K53" s="39"/>
      <c r="L53" s="39"/>
      <c r="M53" s="39"/>
      <c r="N53" s="39"/>
      <c r="O53" s="39"/>
      <c r="P53" s="39"/>
    </row>
    <row r="54" spans="2:16" x14ac:dyDescent="0.25">
      <c r="B54" s="72" t="s">
        <v>195</v>
      </c>
      <c r="C54" s="39"/>
      <c r="D54" s="39"/>
      <c r="E54" s="39"/>
      <c r="F54" s="39"/>
      <c r="G54" s="39"/>
      <c r="H54" s="39"/>
      <c r="I54" s="39"/>
      <c r="J54" s="39"/>
      <c r="K54" s="39"/>
      <c r="L54" s="39"/>
      <c r="M54" s="39"/>
      <c r="N54" s="39"/>
      <c r="O54" s="39"/>
      <c r="P54" s="39"/>
    </row>
    <row r="55" spans="2:16" x14ac:dyDescent="0.25">
      <c r="B55" s="72"/>
      <c r="C55" s="39"/>
      <c r="D55" s="39"/>
      <c r="E55" s="39"/>
      <c r="F55" s="39"/>
      <c r="G55" s="39"/>
      <c r="H55" s="39"/>
      <c r="I55" s="39"/>
      <c r="J55" s="39"/>
      <c r="K55" s="39"/>
      <c r="L55" s="39"/>
      <c r="M55" s="39"/>
      <c r="N55" s="39"/>
      <c r="O55" s="39"/>
      <c r="P55" s="39"/>
    </row>
    <row r="56" spans="2:16" x14ac:dyDescent="0.25">
      <c r="B56" s="72" t="s">
        <v>163</v>
      </c>
      <c r="C56" s="39"/>
      <c r="D56" s="39"/>
      <c r="E56" s="39"/>
      <c r="F56" s="39"/>
      <c r="G56" s="39"/>
      <c r="H56" s="39"/>
      <c r="I56" s="39"/>
      <c r="J56" s="39"/>
      <c r="K56" s="39"/>
      <c r="L56" s="39"/>
      <c r="M56" s="39"/>
      <c r="N56" s="39"/>
      <c r="O56" s="39"/>
      <c r="P56" s="39"/>
    </row>
    <row r="57" spans="2:16" x14ac:dyDescent="0.25">
      <c r="B57" s="72"/>
      <c r="C57" s="39"/>
      <c r="D57" s="39"/>
      <c r="E57" s="39"/>
      <c r="F57" s="39"/>
      <c r="G57" s="39"/>
      <c r="H57" s="39"/>
      <c r="I57" s="39"/>
      <c r="J57" s="39"/>
      <c r="K57" s="39"/>
      <c r="L57" s="39"/>
      <c r="M57" s="39"/>
      <c r="N57" s="39"/>
      <c r="O57" s="39"/>
      <c r="P57" s="39"/>
    </row>
    <row r="58" spans="2:16" ht="21" customHeight="1" x14ac:dyDescent="0.25">
      <c r="B58" s="637" t="s">
        <v>196</v>
      </c>
      <c r="C58" s="637"/>
      <c r="D58" s="637"/>
      <c r="E58" s="637"/>
      <c r="F58" s="637"/>
      <c r="G58" s="637"/>
      <c r="H58" s="637"/>
      <c r="I58" s="637"/>
      <c r="J58" s="637"/>
      <c r="K58" s="637"/>
      <c r="L58" s="637"/>
      <c r="M58" s="637"/>
      <c r="N58" s="637"/>
      <c r="O58" s="637"/>
      <c r="P58" s="637"/>
    </row>
    <row r="59" spans="2:16" x14ac:dyDescent="0.25">
      <c r="B59" s="72"/>
      <c r="C59" s="39"/>
      <c r="D59" s="39"/>
      <c r="E59" s="39"/>
      <c r="F59" s="39"/>
      <c r="G59" s="39"/>
      <c r="H59" s="39"/>
      <c r="I59" s="39"/>
      <c r="J59" s="39"/>
      <c r="K59" s="39"/>
      <c r="L59" s="39"/>
      <c r="M59" s="39"/>
      <c r="N59" s="39"/>
      <c r="O59" s="39"/>
      <c r="P59" s="39"/>
    </row>
    <row r="60" spans="2:16" x14ac:dyDescent="0.25">
      <c r="B60" s="112" t="s">
        <v>231</v>
      </c>
      <c r="C60" s="39"/>
      <c r="D60" s="39"/>
      <c r="E60" s="39"/>
      <c r="F60" s="39"/>
      <c r="G60" s="39"/>
      <c r="H60" s="39"/>
      <c r="I60" s="39"/>
      <c r="J60" s="39"/>
      <c r="K60" s="39"/>
      <c r="L60" s="39"/>
      <c r="M60" s="39"/>
      <c r="N60" s="39"/>
      <c r="O60" s="39"/>
      <c r="P60" s="39"/>
    </row>
    <row r="61" spans="2:16" x14ac:dyDescent="0.25">
      <c r="B61" s="112"/>
      <c r="C61" s="39"/>
      <c r="D61" s="39"/>
      <c r="E61" s="39"/>
      <c r="F61" s="39"/>
      <c r="G61" s="39"/>
      <c r="H61" s="39"/>
      <c r="I61" s="39"/>
      <c r="J61" s="39"/>
      <c r="K61" s="39"/>
      <c r="L61" s="39"/>
      <c r="M61" s="39"/>
      <c r="N61" s="39"/>
      <c r="O61" s="39"/>
      <c r="P61" s="39"/>
    </row>
    <row r="62" spans="2:16" ht="25.5" x14ac:dyDescent="0.25">
      <c r="B62" s="639" t="s">
        <v>224</v>
      </c>
      <c r="C62" s="639"/>
      <c r="D62" s="639"/>
      <c r="E62" s="639"/>
      <c r="F62" s="639"/>
      <c r="G62" s="639"/>
      <c r="H62" s="639"/>
      <c r="I62" s="639"/>
      <c r="J62" s="639"/>
      <c r="K62" s="639"/>
      <c r="L62" s="639"/>
      <c r="M62" s="639"/>
      <c r="N62" s="639"/>
      <c r="O62" s="639"/>
      <c r="P62" s="639"/>
    </row>
    <row r="63" spans="2:16" x14ac:dyDescent="0.25">
      <c r="B63" s="640" t="s">
        <v>181</v>
      </c>
      <c r="C63" s="640"/>
      <c r="D63" s="640"/>
      <c r="E63" s="640"/>
      <c r="F63" s="640"/>
      <c r="G63" s="640"/>
      <c r="H63" s="640"/>
      <c r="I63" s="640"/>
      <c r="J63" s="640"/>
      <c r="K63" s="640"/>
      <c r="L63" s="640"/>
      <c r="M63" s="640"/>
      <c r="N63" s="640"/>
      <c r="O63" s="640"/>
      <c r="P63" s="640"/>
    </row>
    <row r="64" spans="2:16" x14ac:dyDescent="0.25">
      <c r="B64" s="640" t="s">
        <v>203</v>
      </c>
      <c r="C64" s="640"/>
      <c r="D64" s="640"/>
      <c r="E64" s="640"/>
      <c r="F64" s="640"/>
      <c r="G64" s="640"/>
      <c r="H64" s="640"/>
      <c r="I64" s="640"/>
      <c r="J64" s="640"/>
      <c r="K64" s="640"/>
      <c r="L64" s="640"/>
      <c r="M64" s="640"/>
      <c r="N64" s="640"/>
      <c r="O64" s="640"/>
      <c r="P64" s="640"/>
    </row>
    <row r="65" spans="2:16" x14ac:dyDescent="0.25">
      <c r="B65" s="74"/>
      <c r="C65" s="39"/>
      <c r="D65" s="39"/>
      <c r="E65" s="39"/>
      <c r="F65" s="39"/>
      <c r="G65" s="39"/>
      <c r="H65" s="39"/>
      <c r="I65" s="39"/>
      <c r="J65" s="39"/>
      <c r="K65" s="39"/>
      <c r="L65" s="39"/>
      <c r="M65" s="39"/>
      <c r="N65" s="39"/>
      <c r="O65" s="39"/>
      <c r="P65" s="39"/>
    </row>
    <row r="66" spans="2:16" x14ac:dyDescent="0.25">
      <c r="B66" s="72"/>
      <c r="C66" s="39"/>
      <c r="D66" s="39"/>
      <c r="E66" s="39"/>
      <c r="F66" s="39"/>
      <c r="G66" s="39"/>
      <c r="H66" s="39"/>
      <c r="I66" s="39"/>
      <c r="J66" s="39"/>
      <c r="K66" s="39"/>
      <c r="L66" s="39"/>
      <c r="M66" s="39"/>
      <c r="N66" s="39"/>
      <c r="O66" s="39"/>
      <c r="P66" s="39"/>
    </row>
    <row r="67" spans="2:16" ht="39.75" customHeight="1" x14ac:dyDescent="0.25">
      <c r="B67" s="637" t="s">
        <v>248</v>
      </c>
      <c r="C67" s="637"/>
      <c r="D67" s="637"/>
      <c r="E67" s="637"/>
      <c r="F67" s="637"/>
      <c r="G67" s="637"/>
      <c r="H67" s="637"/>
      <c r="I67" s="637"/>
      <c r="J67" s="637"/>
      <c r="K67" s="637"/>
      <c r="L67" s="637"/>
      <c r="M67" s="637"/>
      <c r="N67" s="637"/>
      <c r="O67" s="637"/>
      <c r="P67" s="637"/>
    </row>
    <row r="68" spans="2:16" x14ac:dyDescent="0.25">
      <c r="B68" s="72"/>
      <c r="C68" s="39"/>
      <c r="D68" s="39"/>
      <c r="E68" s="39"/>
      <c r="F68" s="39"/>
      <c r="G68" s="39"/>
      <c r="H68" s="39"/>
      <c r="I68" s="39"/>
      <c r="J68" s="39"/>
      <c r="K68" s="39"/>
      <c r="L68" s="39"/>
      <c r="M68" s="39"/>
      <c r="N68" s="39"/>
      <c r="O68" s="39"/>
      <c r="P68" s="39"/>
    </row>
    <row r="69" spans="2:16" x14ac:dyDescent="0.25">
      <c r="B69" s="71" t="s">
        <v>197</v>
      </c>
      <c r="C69" s="39"/>
      <c r="D69" s="39"/>
      <c r="E69" s="39"/>
      <c r="F69" s="39"/>
      <c r="G69" s="39"/>
      <c r="H69" s="39"/>
      <c r="I69" s="39"/>
      <c r="J69" s="39"/>
      <c r="K69" s="39"/>
      <c r="L69" s="39"/>
      <c r="M69" s="39"/>
      <c r="N69" s="39"/>
      <c r="O69" s="39"/>
      <c r="P69" s="39"/>
    </row>
    <row r="70" spans="2:16" x14ac:dyDescent="0.25">
      <c r="B70" s="71"/>
      <c r="C70" s="39"/>
      <c r="D70" s="39"/>
      <c r="E70" s="39"/>
      <c r="F70" s="39"/>
      <c r="G70" s="39"/>
      <c r="H70" s="39"/>
      <c r="I70" s="39"/>
      <c r="J70" s="39"/>
      <c r="K70" s="39"/>
      <c r="L70" s="39"/>
      <c r="M70" s="39"/>
      <c r="N70" s="39"/>
      <c r="O70" s="39"/>
      <c r="P70" s="39"/>
    </row>
    <row r="71" spans="2:16" ht="24" customHeight="1" x14ac:dyDescent="0.25">
      <c r="B71" s="641" t="s">
        <v>198</v>
      </c>
      <c r="C71" s="641"/>
      <c r="D71" s="641"/>
      <c r="E71" s="641"/>
      <c r="F71" s="641"/>
      <c r="G71" s="641"/>
      <c r="H71" s="641"/>
      <c r="I71" s="641"/>
      <c r="J71" s="641"/>
      <c r="K71" s="641"/>
      <c r="L71" s="641"/>
      <c r="M71" s="641"/>
      <c r="N71" s="641"/>
      <c r="O71" s="641"/>
      <c r="P71" s="641"/>
    </row>
    <row r="72" spans="2:16" ht="10.5" customHeight="1" x14ac:dyDescent="0.25">
      <c r="B72" s="71"/>
      <c r="C72" s="39"/>
      <c r="D72" s="39"/>
      <c r="E72" s="39"/>
      <c r="F72" s="39"/>
      <c r="G72" s="39"/>
      <c r="H72" s="39"/>
      <c r="I72" s="39"/>
      <c r="J72" s="39"/>
      <c r="K72" s="39"/>
      <c r="L72" s="39"/>
      <c r="M72" s="39"/>
      <c r="N72" s="39"/>
      <c r="O72" s="39"/>
      <c r="P72" s="39"/>
    </row>
    <row r="73" spans="2:16" x14ac:dyDescent="0.25">
      <c r="B73" s="75" t="s">
        <v>164</v>
      </c>
      <c r="C73" s="39"/>
      <c r="D73" s="39"/>
      <c r="E73" s="39"/>
      <c r="F73" s="39"/>
      <c r="G73" s="39"/>
      <c r="H73" s="39"/>
      <c r="I73" s="39"/>
      <c r="J73" s="39"/>
      <c r="K73" s="39"/>
      <c r="L73" s="39"/>
      <c r="M73" s="39"/>
      <c r="N73" s="39"/>
      <c r="O73" s="39"/>
      <c r="P73" s="39"/>
    </row>
    <row r="74" spans="2:16" x14ac:dyDescent="0.25">
      <c r="B74" s="75" t="s">
        <v>165</v>
      </c>
      <c r="C74" s="39"/>
      <c r="D74" s="39"/>
      <c r="E74" s="39"/>
      <c r="F74" s="39"/>
      <c r="G74" s="39"/>
      <c r="H74" s="39"/>
      <c r="I74" s="39"/>
      <c r="J74" s="39"/>
      <c r="K74" s="39"/>
      <c r="L74" s="39"/>
      <c r="M74" s="39"/>
      <c r="N74" s="39"/>
      <c r="O74" s="39"/>
      <c r="P74" s="39"/>
    </row>
    <row r="75" spans="2:16" x14ac:dyDescent="0.25">
      <c r="B75" s="75" t="s">
        <v>182</v>
      </c>
      <c r="C75" s="39"/>
      <c r="D75" s="39"/>
      <c r="E75" s="39"/>
      <c r="F75" s="39"/>
      <c r="G75" s="39"/>
      <c r="H75" s="39"/>
      <c r="I75" s="39"/>
      <c r="J75" s="39"/>
      <c r="K75" s="39"/>
      <c r="L75" s="39"/>
      <c r="M75" s="39"/>
      <c r="N75" s="39"/>
      <c r="O75" s="39"/>
      <c r="P75" s="39"/>
    </row>
    <row r="76" spans="2:16" x14ac:dyDescent="0.25">
      <c r="B76" s="71"/>
      <c r="C76" s="39"/>
      <c r="D76" s="39"/>
      <c r="E76" s="39"/>
      <c r="F76" s="39"/>
      <c r="G76" s="39"/>
      <c r="H76" s="39"/>
      <c r="I76" s="39"/>
      <c r="J76" s="39"/>
      <c r="K76" s="39"/>
      <c r="L76" s="39"/>
      <c r="M76" s="39"/>
      <c r="N76" s="39"/>
      <c r="O76" s="39"/>
      <c r="P76" s="39"/>
    </row>
    <row r="77" spans="2:16" x14ac:dyDescent="0.25">
      <c r="B77" s="71" t="s">
        <v>166</v>
      </c>
      <c r="C77" s="39"/>
      <c r="D77" s="39"/>
      <c r="E77" s="39"/>
      <c r="F77" s="39"/>
      <c r="G77" s="39"/>
      <c r="H77" s="39"/>
      <c r="I77" s="39"/>
      <c r="J77" s="39"/>
      <c r="K77" s="39"/>
      <c r="L77" s="39"/>
      <c r="M77" s="39"/>
      <c r="N77" s="39"/>
      <c r="O77" s="39"/>
      <c r="P77" s="39"/>
    </row>
    <row r="78" spans="2:16" x14ac:dyDescent="0.25">
      <c r="B78" s="76"/>
      <c r="C78" s="39"/>
      <c r="D78" s="39"/>
      <c r="E78" s="39"/>
      <c r="F78" s="39"/>
      <c r="G78" s="39"/>
      <c r="H78" s="39"/>
      <c r="I78" s="39"/>
      <c r="J78" s="39"/>
      <c r="K78" s="39"/>
      <c r="L78" s="39"/>
      <c r="M78" s="39"/>
      <c r="N78" s="39"/>
      <c r="O78" s="39"/>
      <c r="P78" s="39"/>
    </row>
    <row r="79" spans="2:16" x14ac:dyDescent="0.25">
      <c r="B79" s="72" t="s">
        <v>199</v>
      </c>
      <c r="C79" s="39"/>
      <c r="D79" s="39"/>
      <c r="E79" s="39"/>
      <c r="F79" s="39"/>
      <c r="G79" s="39"/>
      <c r="H79" s="39"/>
      <c r="I79" s="39"/>
      <c r="J79" s="39"/>
      <c r="K79" s="39"/>
      <c r="L79" s="39"/>
      <c r="M79" s="39"/>
      <c r="N79" s="39"/>
      <c r="O79" s="39"/>
      <c r="P79" s="39"/>
    </row>
    <row r="80" spans="2:16" x14ac:dyDescent="0.25">
      <c r="B80" s="72"/>
      <c r="C80" s="39"/>
      <c r="D80" s="39"/>
      <c r="E80" s="39"/>
      <c r="F80" s="39"/>
      <c r="G80" s="39"/>
      <c r="H80" s="39"/>
      <c r="I80" s="39"/>
      <c r="J80" s="39"/>
      <c r="K80" s="39"/>
      <c r="L80" s="39"/>
      <c r="M80" s="39"/>
      <c r="N80" s="39"/>
      <c r="O80" s="39"/>
      <c r="P80" s="39"/>
    </row>
    <row r="81" spans="2:16" ht="53.25" customHeight="1" x14ac:dyDescent="0.25">
      <c r="B81" s="637" t="s">
        <v>200</v>
      </c>
      <c r="C81" s="637"/>
      <c r="D81" s="637"/>
      <c r="E81" s="637"/>
      <c r="F81" s="637"/>
      <c r="G81" s="637"/>
      <c r="H81" s="637"/>
      <c r="I81" s="637"/>
      <c r="J81" s="637"/>
      <c r="K81" s="637"/>
      <c r="L81" s="637"/>
      <c r="M81" s="637"/>
      <c r="N81" s="637"/>
      <c r="O81" s="637"/>
      <c r="P81" s="637"/>
    </row>
    <row r="82" spans="2:16" x14ac:dyDescent="0.25">
      <c r="B82" s="72"/>
      <c r="C82" s="39"/>
      <c r="D82" s="39"/>
      <c r="E82" s="39"/>
      <c r="F82" s="39"/>
      <c r="G82" s="39"/>
      <c r="H82" s="39"/>
      <c r="I82" s="39"/>
      <c r="J82" s="39"/>
      <c r="K82" s="39"/>
      <c r="L82" s="39"/>
      <c r="M82" s="39"/>
      <c r="N82" s="39"/>
      <c r="O82" s="39"/>
      <c r="P82" s="39"/>
    </row>
    <row r="83" spans="2:16" x14ac:dyDescent="0.25">
      <c r="B83" s="72" t="s">
        <v>201</v>
      </c>
      <c r="C83" s="39"/>
      <c r="D83" s="39"/>
      <c r="E83" s="39"/>
      <c r="F83" s="39"/>
      <c r="G83" s="39"/>
      <c r="H83" s="39"/>
      <c r="I83" s="39"/>
      <c r="J83" s="39"/>
      <c r="K83" s="39"/>
      <c r="L83" s="39"/>
      <c r="M83" s="39"/>
      <c r="N83" s="39"/>
      <c r="O83" s="39"/>
      <c r="P83" s="39"/>
    </row>
    <row r="84" spans="2:16" ht="175.5" customHeight="1" x14ac:dyDescent="0.25">
      <c r="B84" s="72"/>
      <c r="C84" s="39"/>
      <c r="D84" s="39"/>
      <c r="E84" s="39"/>
      <c r="F84" s="39"/>
      <c r="G84" s="39"/>
      <c r="H84" s="39"/>
      <c r="I84" s="39"/>
      <c r="J84" s="39"/>
      <c r="K84" s="39"/>
      <c r="L84" s="39"/>
      <c r="M84" s="39"/>
      <c r="N84" s="39"/>
      <c r="O84" s="39"/>
      <c r="P84" s="39"/>
    </row>
    <row r="85" spans="2:16" x14ac:dyDescent="0.25">
      <c r="B85" s="647" t="s">
        <v>204</v>
      </c>
      <c r="C85" s="647"/>
      <c r="D85" s="647"/>
      <c r="E85" s="647"/>
      <c r="F85" s="647"/>
      <c r="G85" s="647"/>
      <c r="H85" s="647"/>
      <c r="I85" s="647"/>
      <c r="J85" s="647"/>
      <c r="K85" s="647"/>
      <c r="L85" s="647"/>
      <c r="M85" s="647"/>
      <c r="N85" s="647"/>
      <c r="O85" s="647"/>
      <c r="P85" s="39"/>
    </row>
    <row r="86" spans="2:16" x14ac:dyDescent="0.25">
      <c r="B86" s="72"/>
      <c r="C86" s="39"/>
      <c r="D86" s="39"/>
      <c r="E86" s="39"/>
      <c r="F86" s="39"/>
      <c r="G86" s="39"/>
      <c r="H86" s="39"/>
      <c r="I86" s="39"/>
      <c r="J86" s="39"/>
      <c r="K86" s="39"/>
      <c r="L86" s="39"/>
      <c r="M86" s="39"/>
      <c r="N86" s="39"/>
      <c r="O86" s="39"/>
      <c r="P86" s="39"/>
    </row>
    <row r="87" spans="2:16" x14ac:dyDescent="0.25">
      <c r="B87" s="72" t="s">
        <v>168</v>
      </c>
      <c r="C87" s="39"/>
      <c r="D87" s="39"/>
      <c r="E87" s="39"/>
      <c r="F87" s="39"/>
      <c r="G87" s="39"/>
      <c r="H87" s="39"/>
      <c r="I87" s="39"/>
      <c r="J87" s="39"/>
      <c r="K87" s="39"/>
      <c r="L87" s="39"/>
      <c r="M87" s="39"/>
      <c r="N87" s="39"/>
      <c r="O87" s="39"/>
      <c r="P87" s="39"/>
    </row>
    <row r="88" spans="2:16" ht="41.25" customHeight="1" x14ac:dyDescent="0.25">
      <c r="B88" s="637" t="s">
        <v>167</v>
      </c>
      <c r="C88" s="637"/>
      <c r="D88" s="637"/>
      <c r="E88" s="637"/>
      <c r="F88" s="637"/>
      <c r="G88" s="637"/>
      <c r="H88" s="637"/>
      <c r="I88" s="637"/>
      <c r="J88" s="637"/>
      <c r="K88" s="637"/>
      <c r="L88" s="637"/>
      <c r="M88" s="637"/>
      <c r="N88" s="637"/>
      <c r="O88" s="637"/>
      <c r="P88" s="637"/>
    </row>
    <row r="89" spans="2:16" x14ac:dyDescent="0.25">
      <c r="B89" s="72" t="s">
        <v>169</v>
      </c>
      <c r="C89" s="39"/>
      <c r="D89" s="39"/>
      <c r="E89" s="39"/>
      <c r="F89" s="39"/>
      <c r="G89" s="39"/>
      <c r="H89" s="39"/>
      <c r="I89" s="39"/>
      <c r="J89" s="39"/>
      <c r="K89" s="39"/>
      <c r="L89" s="39"/>
      <c r="M89" s="39"/>
      <c r="N89" s="39"/>
      <c r="O89" s="39"/>
      <c r="P89" s="39"/>
    </row>
    <row r="90" spans="2:16" x14ac:dyDescent="0.25">
      <c r="B90" s="72" t="s">
        <v>170</v>
      </c>
      <c r="C90" s="39"/>
      <c r="D90" s="39"/>
      <c r="E90" s="39"/>
      <c r="F90" s="39"/>
      <c r="G90" s="39"/>
      <c r="H90" s="39"/>
      <c r="I90" s="39"/>
      <c r="J90" s="39"/>
      <c r="K90" s="39"/>
      <c r="L90" s="39"/>
      <c r="M90" s="39"/>
      <c r="N90" s="39"/>
      <c r="O90" s="39"/>
      <c r="P90" s="39"/>
    </row>
    <row r="91" spans="2:16" x14ac:dyDescent="0.25">
      <c r="B91" s="72" t="s">
        <v>171</v>
      </c>
      <c r="C91" s="39"/>
      <c r="D91" s="39"/>
      <c r="E91" s="39"/>
      <c r="F91" s="39"/>
      <c r="G91" s="39"/>
      <c r="H91" s="39"/>
      <c r="I91" s="39"/>
      <c r="J91" s="39"/>
      <c r="K91" s="39"/>
      <c r="L91" s="39"/>
      <c r="M91" s="39"/>
      <c r="N91" s="39"/>
      <c r="O91" s="39"/>
      <c r="P91" s="39"/>
    </row>
    <row r="92" spans="2:16" x14ac:dyDescent="0.25">
      <c r="B92" s="72" t="s">
        <v>172</v>
      </c>
      <c r="C92" s="39"/>
      <c r="D92" s="39"/>
      <c r="E92" s="39"/>
      <c r="F92" s="39"/>
      <c r="G92" s="39"/>
      <c r="H92" s="39"/>
      <c r="I92" s="39"/>
      <c r="J92" s="39"/>
      <c r="K92" s="39"/>
      <c r="L92" s="39"/>
      <c r="M92" s="39"/>
      <c r="N92" s="39"/>
      <c r="O92" s="39"/>
      <c r="P92" s="39"/>
    </row>
    <row r="93" spans="2:16" x14ac:dyDescent="0.25">
      <c r="B93" s="72" t="s">
        <v>173</v>
      </c>
      <c r="C93" s="39"/>
      <c r="D93" s="39"/>
      <c r="E93" s="39"/>
      <c r="F93" s="39"/>
      <c r="G93" s="39"/>
      <c r="H93" s="39"/>
      <c r="I93" s="39"/>
      <c r="J93" s="39"/>
      <c r="K93" s="39"/>
      <c r="L93" s="39"/>
      <c r="M93" s="39"/>
      <c r="N93" s="39"/>
      <c r="O93" s="39"/>
      <c r="P93" s="39"/>
    </row>
    <row r="94" spans="2:16" x14ac:dyDescent="0.25">
      <c r="B94" s="72"/>
      <c r="C94" s="39"/>
      <c r="D94" s="39"/>
      <c r="E94" s="39"/>
      <c r="F94" s="39"/>
      <c r="G94" s="39"/>
      <c r="H94" s="39"/>
      <c r="I94" s="39"/>
      <c r="J94" s="39"/>
      <c r="K94" s="39"/>
      <c r="L94" s="39"/>
      <c r="M94" s="39"/>
      <c r="N94" s="39"/>
      <c r="O94" s="39"/>
      <c r="P94" s="39"/>
    </row>
    <row r="95" spans="2:16" x14ac:dyDescent="0.25">
      <c r="B95" s="72"/>
      <c r="C95" s="39"/>
      <c r="D95" s="39"/>
      <c r="E95" s="39"/>
      <c r="F95" s="39"/>
      <c r="G95" s="39"/>
      <c r="H95" s="39"/>
      <c r="I95" s="39"/>
      <c r="J95" s="39"/>
      <c r="K95" s="39"/>
      <c r="L95" s="39"/>
      <c r="M95" s="39"/>
      <c r="N95" s="39"/>
      <c r="O95" s="39"/>
      <c r="P95" s="39"/>
    </row>
    <row r="96" spans="2:16" x14ac:dyDescent="0.25">
      <c r="B96" s="72"/>
      <c r="C96" s="39"/>
      <c r="D96" s="39"/>
      <c r="E96" s="39"/>
      <c r="F96" s="39"/>
      <c r="G96" s="39"/>
      <c r="H96" s="39"/>
      <c r="I96" s="39"/>
      <c r="J96" s="39"/>
      <c r="K96" s="39"/>
      <c r="L96" s="39"/>
      <c r="M96" s="39"/>
      <c r="N96" s="39"/>
      <c r="O96" s="39"/>
      <c r="P96" s="39"/>
    </row>
    <row r="97" spans="2:16" x14ac:dyDescent="0.25">
      <c r="B97" s="72" t="s">
        <v>174</v>
      </c>
      <c r="C97" s="39"/>
      <c r="D97" s="39"/>
      <c r="E97" s="39"/>
      <c r="F97" s="39"/>
      <c r="G97" s="39"/>
      <c r="H97" s="39"/>
      <c r="I97" s="39"/>
      <c r="J97" s="39"/>
      <c r="K97" s="39"/>
      <c r="L97" s="39"/>
      <c r="M97" s="39"/>
      <c r="N97" s="39"/>
      <c r="O97" s="39"/>
      <c r="P97" s="39"/>
    </row>
    <row r="98" spans="2:16" x14ac:dyDescent="0.25">
      <c r="B98" s="72" t="s">
        <v>175</v>
      </c>
      <c r="C98" s="39"/>
      <c r="D98" s="39"/>
      <c r="E98" s="39"/>
      <c r="F98" s="39"/>
      <c r="G98" s="39"/>
      <c r="H98" s="39"/>
      <c r="I98" s="39"/>
      <c r="J98" s="39"/>
      <c r="K98" s="39"/>
      <c r="L98" s="39"/>
      <c r="M98" s="39"/>
      <c r="N98" s="39"/>
      <c r="O98" s="39"/>
      <c r="P98" s="39"/>
    </row>
    <row r="99" spans="2:16" x14ac:dyDescent="0.25">
      <c r="B99" s="72" t="s">
        <v>176</v>
      </c>
      <c r="C99" s="39"/>
      <c r="D99" s="39"/>
      <c r="E99" s="39"/>
      <c r="F99" s="39"/>
      <c r="G99" s="39"/>
      <c r="H99" s="39"/>
      <c r="I99" s="39"/>
      <c r="J99" s="39"/>
      <c r="K99" s="39"/>
      <c r="L99" s="39"/>
      <c r="M99" s="39"/>
      <c r="N99" s="39"/>
      <c r="O99" s="39"/>
      <c r="P99" s="39"/>
    </row>
    <row r="100" spans="2:16" x14ac:dyDescent="0.25">
      <c r="B100" s="72" t="s">
        <v>177</v>
      </c>
      <c r="C100" s="39"/>
      <c r="D100" s="39"/>
      <c r="E100" s="39"/>
      <c r="F100" s="39"/>
      <c r="G100" s="39"/>
      <c r="H100" s="39"/>
      <c r="I100" s="39"/>
      <c r="J100" s="39"/>
      <c r="K100" s="39"/>
      <c r="L100" s="39"/>
      <c r="M100" s="39"/>
      <c r="N100" s="39"/>
      <c r="O100" s="39"/>
      <c r="P100" s="39"/>
    </row>
    <row r="101" spans="2:16" x14ac:dyDescent="0.25">
      <c r="B101" s="72" t="s">
        <v>178</v>
      </c>
      <c r="C101" s="39"/>
      <c r="D101" s="39"/>
      <c r="E101" s="39"/>
      <c r="F101" s="39"/>
      <c r="G101" s="39"/>
      <c r="H101" s="39"/>
      <c r="I101" s="39"/>
      <c r="J101" s="39"/>
      <c r="K101" s="39"/>
      <c r="L101" s="39"/>
      <c r="M101" s="39"/>
      <c r="N101" s="39"/>
      <c r="O101" s="39"/>
      <c r="P101" s="39"/>
    </row>
    <row r="102" spans="2:16" ht="45.75" customHeight="1" x14ac:dyDescent="0.25">
      <c r="B102" s="637" t="s">
        <v>179</v>
      </c>
      <c r="C102" s="637"/>
      <c r="D102" s="637"/>
      <c r="E102" s="637"/>
      <c r="F102" s="637"/>
      <c r="G102" s="637"/>
      <c r="H102" s="637"/>
      <c r="I102" s="637"/>
      <c r="J102" s="637"/>
      <c r="K102" s="637"/>
      <c r="L102" s="637"/>
      <c r="M102" s="637"/>
      <c r="N102" s="637"/>
      <c r="O102" s="637"/>
      <c r="P102" s="637"/>
    </row>
    <row r="103" spans="2:16" ht="10.5" customHeight="1" x14ac:dyDescent="0.25">
      <c r="B103" s="72"/>
      <c r="C103" s="39"/>
      <c r="D103" s="39"/>
      <c r="E103" s="39"/>
      <c r="F103" s="39"/>
      <c r="G103" s="39"/>
      <c r="H103" s="39"/>
      <c r="I103" s="39"/>
      <c r="J103" s="39"/>
      <c r="K103" s="39"/>
      <c r="L103" s="39"/>
      <c r="M103" s="39"/>
      <c r="N103" s="39"/>
      <c r="O103" s="39"/>
      <c r="P103" s="39"/>
    </row>
    <row r="104" spans="2:16" x14ac:dyDescent="0.25">
      <c r="B104" s="72"/>
      <c r="C104" s="39"/>
      <c r="D104" s="39"/>
      <c r="E104" s="39"/>
      <c r="F104" s="39"/>
      <c r="G104" s="39"/>
      <c r="H104" s="39"/>
      <c r="I104" s="39"/>
      <c r="J104" s="39"/>
      <c r="K104" s="39"/>
      <c r="L104" s="39"/>
      <c r="M104" s="39"/>
      <c r="N104" s="39"/>
      <c r="O104" s="39"/>
      <c r="P104" s="39"/>
    </row>
    <row r="105" spans="2:16" ht="18.75" customHeight="1" x14ac:dyDescent="0.25">
      <c r="B105" s="637"/>
      <c r="C105" s="637"/>
      <c r="D105" s="637"/>
      <c r="E105" s="637"/>
      <c r="F105" s="637"/>
      <c r="G105" s="637"/>
      <c r="H105" s="637"/>
      <c r="I105" s="637"/>
      <c r="J105" s="637"/>
      <c r="K105" s="637"/>
      <c r="L105" s="637"/>
      <c r="M105" s="637"/>
      <c r="N105" s="637"/>
      <c r="O105" s="637"/>
      <c r="P105" s="637"/>
    </row>
    <row r="106" spans="2:16" ht="8.25" customHeight="1" x14ac:dyDescent="0.25">
      <c r="B106" s="72"/>
      <c r="C106" s="39"/>
      <c r="D106" s="39"/>
      <c r="E106" s="39"/>
      <c r="F106" s="39"/>
      <c r="G106" s="39"/>
      <c r="H106" s="39"/>
      <c r="I106" s="39"/>
      <c r="J106" s="39"/>
      <c r="K106" s="39"/>
      <c r="L106" s="39"/>
      <c r="M106" s="39"/>
      <c r="N106" s="39"/>
      <c r="O106" s="39"/>
      <c r="P106" s="39"/>
    </row>
    <row r="107" spans="2:16" x14ac:dyDescent="0.25">
      <c r="B107" s="72"/>
      <c r="C107" s="39"/>
      <c r="D107" s="39"/>
      <c r="E107" s="39"/>
      <c r="F107" s="39"/>
      <c r="G107" s="39"/>
      <c r="H107" s="39"/>
      <c r="I107" s="39"/>
      <c r="J107" s="39"/>
      <c r="K107" s="39"/>
      <c r="L107" s="39"/>
      <c r="M107" s="39"/>
      <c r="N107" s="39"/>
      <c r="O107" s="39"/>
      <c r="P107" s="39"/>
    </row>
    <row r="108" spans="2:16" x14ac:dyDescent="0.25">
      <c r="B108" s="74" t="s">
        <v>180</v>
      </c>
      <c r="C108" s="39"/>
      <c r="D108" s="39"/>
      <c r="E108" s="39"/>
      <c r="F108" s="39"/>
      <c r="G108" s="39"/>
      <c r="H108" s="39"/>
      <c r="I108" s="39"/>
      <c r="J108" s="39"/>
      <c r="K108" s="39"/>
      <c r="L108" s="39"/>
      <c r="M108" s="39"/>
      <c r="N108" s="39"/>
      <c r="O108" s="39"/>
      <c r="P108" s="39"/>
    </row>
    <row r="109" spans="2:16" x14ac:dyDescent="0.25">
      <c r="B109" s="72"/>
      <c r="C109" s="39"/>
      <c r="D109" s="39"/>
      <c r="E109" s="39"/>
      <c r="F109" s="39"/>
      <c r="G109" s="39"/>
      <c r="H109" s="39"/>
      <c r="I109" s="39"/>
      <c r="J109" s="39"/>
      <c r="K109" s="39"/>
      <c r="L109" s="39"/>
      <c r="M109" s="39"/>
      <c r="N109" s="39"/>
      <c r="O109" s="39"/>
      <c r="P109" s="39"/>
    </row>
    <row r="110" spans="2:16" ht="51.75" customHeight="1" x14ac:dyDescent="0.25">
      <c r="B110" s="637" t="s">
        <v>183</v>
      </c>
      <c r="C110" s="637"/>
      <c r="D110" s="637"/>
      <c r="E110" s="637"/>
      <c r="F110" s="637"/>
      <c r="G110" s="637"/>
      <c r="H110" s="637"/>
      <c r="I110" s="637"/>
      <c r="J110" s="637"/>
      <c r="K110" s="637"/>
      <c r="L110" s="637"/>
      <c r="M110" s="637"/>
      <c r="N110" s="637"/>
      <c r="O110" s="637"/>
      <c r="P110" s="637"/>
    </row>
    <row r="111" spans="2:16" x14ac:dyDescent="0.25">
      <c r="B111" s="39"/>
      <c r="C111" s="39"/>
      <c r="D111" s="39"/>
      <c r="E111" s="39"/>
      <c r="F111" s="39"/>
      <c r="G111" s="39"/>
      <c r="H111" s="39"/>
      <c r="I111" s="39"/>
      <c r="J111" s="39"/>
      <c r="K111" s="39"/>
      <c r="L111" s="39"/>
      <c r="M111" s="39"/>
      <c r="N111" s="39"/>
      <c r="O111" s="39"/>
      <c r="P111" s="39"/>
    </row>
  </sheetData>
  <mergeCells count="35">
    <mergeCell ref="B3:P3"/>
    <mergeCell ref="B5:P5"/>
    <mergeCell ref="B6:P6"/>
    <mergeCell ref="B7:P7"/>
    <mergeCell ref="B8:P8"/>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5" x14ac:dyDescent="0.25"/>
  <cols>
    <col min="1" max="1" width="2.5703125" customWidth="1"/>
    <col min="2" max="2" width="35.28515625" customWidth="1"/>
    <col min="3" max="3" width="25" customWidth="1"/>
    <col min="4" max="7" width="12.5703125" customWidth="1"/>
    <col min="8" max="8" width="18.5703125" customWidth="1"/>
    <col min="9" max="9" width="2.28515625" customWidth="1"/>
  </cols>
  <sheetData>
    <row r="1" spans="1:16" ht="25.5" customHeight="1" x14ac:dyDescent="0.25">
      <c r="A1" s="8"/>
      <c r="B1" s="814" t="s">
        <v>230</v>
      </c>
      <c r="C1" s="814"/>
      <c r="D1" s="814"/>
      <c r="E1" s="814"/>
      <c r="F1" s="814"/>
      <c r="G1" s="814"/>
      <c r="H1" s="146">
        <f>'Section A'!D3</f>
        <v>0</v>
      </c>
      <c r="I1" s="111"/>
      <c r="J1" s="111"/>
      <c r="K1" s="111"/>
      <c r="L1" s="111"/>
      <c r="M1" s="111"/>
      <c r="N1" s="111"/>
      <c r="O1" s="111"/>
      <c r="P1" s="111"/>
    </row>
    <row r="2" spans="1:16" ht="67.5" customHeight="1" x14ac:dyDescent="0.25">
      <c r="A2" s="8"/>
      <c r="B2" s="815" t="s">
        <v>232</v>
      </c>
      <c r="C2" s="815"/>
      <c r="D2" s="815"/>
      <c r="E2" s="815"/>
      <c r="F2" s="815"/>
      <c r="G2" s="815"/>
      <c r="H2" s="815"/>
      <c r="I2" s="22"/>
      <c r="J2" s="22"/>
      <c r="K2" s="8"/>
    </row>
    <row r="3" spans="1:16" ht="6.75" customHeight="1" x14ac:dyDescent="0.25">
      <c r="A3" s="8"/>
      <c r="B3" s="22"/>
      <c r="C3" s="22"/>
      <c r="D3" s="22"/>
      <c r="E3" s="22"/>
      <c r="F3" s="22"/>
      <c r="G3" s="22"/>
      <c r="H3" s="22"/>
      <c r="I3" s="22"/>
      <c r="J3" s="22"/>
      <c r="K3" s="8"/>
    </row>
    <row r="4" spans="1:16" ht="6.75" customHeight="1" x14ac:dyDescent="0.25">
      <c r="A4" s="8"/>
      <c r="B4" s="15"/>
      <c r="C4" s="15"/>
      <c r="D4" s="15"/>
      <c r="E4" s="15"/>
      <c r="F4" s="15"/>
      <c r="G4" s="15"/>
      <c r="H4" s="14"/>
      <c r="I4" s="15"/>
      <c r="J4" s="13"/>
    </row>
    <row r="5" spans="1:16" x14ac:dyDescent="0.25">
      <c r="A5" s="8"/>
      <c r="B5" s="813" t="s">
        <v>36</v>
      </c>
      <c r="C5" s="813" t="s">
        <v>37</v>
      </c>
      <c r="D5" s="813" t="s">
        <v>35</v>
      </c>
      <c r="E5" s="813"/>
      <c r="F5" s="813"/>
      <c r="G5" s="813"/>
      <c r="H5" s="813" t="s">
        <v>41</v>
      </c>
      <c r="I5" s="15"/>
      <c r="J5" s="13"/>
    </row>
    <row r="6" spans="1:16" ht="25.5" x14ac:dyDescent="0.25">
      <c r="A6" s="8"/>
      <c r="B6" s="813"/>
      <c r="C6" s="813"/>
      <c r="D6" s="21" t="s">
        <v>38</v>
      </c>
      <c r="E6" s="21" t="s">
        <v>42</v>
      </c>
      <c r="F6" s="20" t="s">
        <v>39</v>
      </c>
      <c r="G6" s="20" t="s">
        <v>40</v>
      </c>
      <c r="H6" s="813"/>
      <c r="I6" s="15"/>
      <c r="J6" s="190" t="s">
        <v>319</v>
      </c>
    </row>
    <row r="7" spans="1:16" s="286" customFormat="1" x14ac:dyDescent="0.25">
      <c r="A7" s="289"/>
      <c r="B7" s="321"/>
      <c r="C7" s="321"/>
      <c r="D7" s="283"/>
      <c r="E7" s="282"/>
      <c r="F7" s="282"/>
      <c r="G7" s="282"/>
      <c r="H7" s="389"/>
      <c r="I7" s="282"/>
      <c r="J7" s="390"/>
    </row>
    <row r="8" spans="1:16" s="286" customFormat="1" x14ac:dyDescent="0.25">
      <c r="A8" s="289"/>
      <c r="B8" s="322"/>
      <c r="C8" s="322"/>
      <c r="D8" s="542"/>
      <c r="E8" s="323"/>
      <c r="F8" s="391"/>
      <c r="G8" s="323"/>
      <c r="H8" s="319">
        <f>ROUND(D8*F8*G8,2)</f>
        <v>0</v>
      </c>
      <c r="I8" s="392"/>
      <c r="J8" s="393"/>
    </row>
    <row r="9" spans="1:16" s="286" customFormat="1" x14ac:dyDescent="0.25">
      <c r="A9" s="289"/>
      <c r="B9" s="322"/>
      <c r="C9" s="322"/>
      <c r="D9" s="542"/>
      <c r="E9" s="323"/>
      <c r="F9" s="391"/>
      <c r="G9" s="323"/>
      <c r="H9" s="319">
        <f>ROUND(D9*F9*G9,2)</f>
        <v>0</v>
      </c>
      <c r="I9" s="392"/>
      <c r="J9" s="292"/>
    </row>
    <row r="10" spans="1:16" s="286" customFormat="1" ht="17.25" x14ac:dyDescent="0.4">
      <c r="A10" s="289"/>
      <c r="B10" s="322"/>
      <c r="C10" s="322"/>
      <c r="D10" s="542"/>
      <c r="E10" s="323"/>
      <c r="F10" s="391"/>
      <c r="G10" s="323"/>
      <c r="H10" s="325">
        <f>ROUND(D10*F10*G10,2)</f>
        <v>0</v>
      </c>
      <c r="I10" s="392"/>
      <c r="J10" s="292"/>
      <c r="L10" s="289"/>
    </row>
    <row r="11" spans="1:16" s="286" customFormat="1" x14ac:dyDescent="0.25">
      <c r="A11" s="289"/>
      <c r="B11" s="322"/>
      <c r="C11" s="322"/>
      <c r="D11" s="394"/>
      <c r="E11" s="323"/>
      <c r="F11" s="324"/>
      <c r="G11" s="291" t="s">
        <v>340</v>
      </c>
      <c r="H11" s="319">
        <f>ROUND(SUM(H8:H10),2)</f>
        <v>0</v>
      </c>
      <c r="I11" s="392"/>
      <c r="J11" s="292" t="s">
        <v>320</v>
      </c>
    </row>
    <row r="12" spans="1:16" s="286" customFormat="1" x14ac:dyDescent="0.25">
      <c r="A12" s="289"/>
      <c r="B12" s="289"/>
      <c r="C12" s="289"/>
      <c r="D12" s="293"/>
      <c r="E12" s="333"/>
      <c r="F12" s="334"/>
      <c r="G12" s="333"/>
      <c r="H12" s="332"/>
      <c r="I12" s="289"/>
    </row>
    <row r="13" spans="1:16" s="286" customFormat="1" x14ac:dyDescent="0.25">
      <c r="A13" s="289"/>
      <c r="B13" s="322"/>
      <c r="C13" s="322"/>
      <c r="D13" s="542"/>
      <c r="E13" s="323"/>
      <c r="F13" s="391"/>
      <c r="G13" s="323"/>
      <c r="H13" s="319">
        <f>ROUND(D13*F13*G13,2)</f>
        <v>0</v>
      </c>
      <c r="I13" s="392"/>
      <c r="J13" s="393"/>
    </row>
    <row r="14" spans="1:16" s="286" customFormat="1" x14ac:dyDescent="0.25">
      <c r="A14" s="289"/>
      <c r="B14" s="322"/>
      <c r="C14" s="322"/>
      <c r="D14" s="542"/>
      <c r="E14" s="323"/>
      <c r="F14" s="391"/>
      <c r="G14" s="323"/>
      <c r="H14" s="319">
        <f>ROUND(D14*F14*G14,2)</f>
        <v>0</v>
      </c>
      <c r="I14" s="392"/>
      <c r="J14" s="292"/>
    </row>
    <row r="15" spans="1:16" s="286" customFormat="1" ht="17.25" x14ac:dyDescent="0.4">
      <c r="A15" s="289"/>
      <c r="B15" s="322"/>
      <c r="C15" s="322"/>
      <c r="D15" s="365"/>
      <c r="E15" s="323"/>
      <c r="F15" s="391"/>
      <c r="G15" s="323"/>
      <c r="H15" s="325">
        <f>ROUND(D15*F15*G15,2)</f>
        <v>0</v>
      </c>
      <c r="I15" s="392"/>
      <c r="J15" s="292"/>
      <c r="L15" s="289"/>
    </row>
    <row r="16" spans="1:16" s="286" customFormat="1" x14ac:dyDescent="0.25">
      <c r="A16" s="289"/>
      <c r="B16" s="322"/>
      <c r="C16" s="322"/>
      <c r="D16" s="394"/>
      <c r="E16" s="323"/>
      <c r="F16" s="324"/>
      <c r="G16" s="291" t="s">
        <v>343</v>
      </c>
      <c r="H16" s="319">
        <f>ROUND(SUM(H13:H15),2)</f>
        <v>0</v>
      </c>
      <c r="I16" s="392"/>
      <c r="J16" s="292" t="s">
        <v>320</v>
      </c>
    </row>
    <row r="17" spans="1:12" s="286" customFormat="1" x14ac:dyDescent="0.25">
      <c r="A17" s="289"/>
      <c r="B17" s="282"/>
      <c r="C17" s="282"/>
      <c r="D17" s="283"/>
      <c r="E17" s="328"/>
      <c r="F17" s="329"/>
      <c r="G17" s="328"/>
      <c r="H17" s="330"/>
      <c r="I17" s="281"/>
      <c r="J17" s="395"/>
    </row>
    <row r="18" spans="1:12" s="286" customFormat="1" ht="17.25" x14ac:dyDescent="0.4">
      <c r="A18" s="289"/>
      <c r="B18" s="322"/>
      <c r="C18" s="322"/>
      <c r="D18" s="542"/>
      <c r="E18" s="323"/>
      <c r="F18" s="391"/>
      <c r="G18" s="323"/>
      <c r="H18" s="288">
        <f>ROUND(D18*F18*G18,2)</f>
        <v>0</v>
      </c>
      <c r="I18" s="289"/>
    </row>
    <row r="19" spans="1:12" s="286" customFormat="1" x14ac:dyDescent="0.25">
      <c r="A19" s="289"/>
      <c r="B19" s="317"/>
      <c r="C19" s="317"/>
      <c r="D19" s="316"/>
      <c r="E19" s="318"/>
      <c r="F19" s="296"/>
      <c r="G19" s="296" t="s">
        <v>341</v>
      </c>
      <c r="H19" s="285">
        <f>ROUND(SUM(H18),2)</f>
        <v>0</v>
      </c>
      <c r="I19" s="289"/>
      <c r="J19" s="292" t="s">
        <v>321</v>
      </c>
    </row>
    <row r="20" spans="1:12" s="286" customFormat="1" x14ac:dyDescent="0.25">
      <c r="A20" s="289"/>
      <c r="B20" s="282"/>
      <c r="C20" s="282"/>
      <c r="D20" s="283"/>
      <c r="E20" s="328"/>
      <c r="F20" s="329"/>
      <c r="G20" s="328"/>
      <c r="H20" s="330"/>
      <c r="I20" s="281"/>
      <c r="J20" s="395"/>
    </row>
    <row r="21" spans="1:12" s="286" customFormat="1" ht="17.25" x14ac:dyDescent="0.4">
      <c r="A21" s="289"/>
      <c r="B21" s="322"/>
      <c r="C21" s="322"/>
      <c r="D21" s="542"/>
      <c r="E21" s="323"/>
      <c r="F21" s="391"/>
      <c r="G21" s="323"/>
      <c r="H21" s="288">
        <f>ROUND(D21*F21*G21,2)</f>
        <v>0</v>
      </c>
      <c r="I21" s="289"/>
    </row>
    <row r="22" spans="1:12" s="286" customFormat="1" x14ac:dyDescent="0.25">
      <c r="A22" s="289"/>
      <c r="B22" s="317"/>
      <c r="C22" s="317"/>
      <c r="D22" s="316"/>
      <c r="E22" s="318"/>
      <c r="F22" s="296"/>
      <c r="G22" s="296" t="s">
        <v>344</v>
      </c>
      <c r="H22" s="285">
        <f>ROUND(SUM(H21),2)</f>
        <v>0</v>
      </c>
      <c r="I22" s="289"/>
      <c r="J22" s="292" t="s">
        <v>321</v>
      </c>
    </row>
    <row r="23" spans="1:12" s="286" customFormat="1" x14ac:dyDescent="0.25">
      <c r="A23" s="289"/>
      <c r="B23" s="317"/>
      <c r="C23" s="317"/>
      <c r="D23" s="316"/>
      <c r="E23" s="318"/>
      <c r="F23" s="296"/>
      <c r="G23" s="296"/>
      <c r="H23" s="285"/>
      <c r="I23" s="289"/>
    </row>
    <row r="24" spans="1:12" s="286" customFormat="1" ht="17.25" x14ac:dyDescent="0.4">
      <c r="A24" s="289"/>
      <c r="B24" s="322"/>
      <c r="C24" s="322"/>
      <c r="D24" s="542"/>
      <c r="E24" s="323"/>
      <c r="F24" s="391"/>
      <c r="G24" s="323"/>
      <c r="H24" s="288">
        <f>ROUND(D24*F24*G24,2)</f>
        <v>0</v>
      </c>
      <c r="I24" s="289"/>
    </row>
    <row r="25" spans="1:12" s="286" customFormat="1" x14ac:dyDescent="0.25">
      <c r="A25" s="289"/>
      <c r="B25" s="289"/>
      <c r="C25" s="289"/>
      <c r="D25" s="316"/>
      <c r="E25" s="318"/>
      <c r="F25" s="816" t="s">
        <v>342</v>
      </c>
      <c r="G25" s="816"/>
      <c r="H25" s="285">
        <f>ROUND(SUM(H24),2)</f>
        <v>0</v>
      </c>
      <c r="I25" s="289"/>
      <c r="J25" s="292" t="s">
        <v>322</v>
      </c>
      <c r="L25" s="289"/>
    </row>
    <row r="26" spans="1:12" s="286" customFormat="1" x14ac:dyDescent="0.25">
      <c r="A26" s="289"/>
      <c r="B26" s="317"/>
      <c r="C26" s="317"/>
      <c r="D26" s="316"/>
      <c r="E26" s="318"/>
      <c r="F26" s="296"/>
      <c r="G26" s="296"/>
      <c r="H26" s="285"/>
      <c r="I26" s="289"/>
    </row>
    <row r="27" spans="1:12" s="286" customFormat="1" ht="17.25" x14ac:dyDescent="0.4">
      <c r="A27" s="289"/>
      <c r="B27" s="322"/>
      <c r="C27" s="322"/>
      <c r="D27" s="542"/>
      <c r="E27" s="323"/>
      <c r="F27" s="391"/>
      <c r="G27" s="323"/>
      <c r="H27" s="288">
        <f>ROUND(D27*F27*G27,2)</f>
        <v>0</v>
      </c>
      <c r="I27" s="289"/>
    </row>
    <row r="28" spans="1:12" s="286" customFormat="1" x14ac:dyDescent="0.25">
      <c r="A28" s="289"/>
      <c r="B28" s="289"/>
      <c r="C28" s="289"/>
      <c r="D28" s="316"/>
      <c r="E28" s="318"/>
      <c r="F28" s="295"/>
      <c r="G28" s="296" t="s">
        <v>345</v>
      </c>
      <c r="H28" s="285">
        <f>ROUND(SUM(H27),2)</f>
        <v>0</v>
      </c>
      <c r="I28" s="289"/>
      <c r="J28" s="292" t="s">
        <v>322</v>
      </c>
      <c r="L28" s="289"/>
    </row>
    <row r="29" spans="1:12" s="286" customFormat="1" x14ac:dyDescent="0.25">
      <c r="A29" s="289"/>
      <c r="B29" s="289"/>
      <c r="C29" s="289"/>
      <c r="D29" s="316"/>
      <c r="E29" s="318"/>
      <c r="F29" s="295"/>
      <c r="G29" s="429"/>
      <c r="H29" s="285"/>
      <c r="I29" s="289"/>
      <c r="J29" s="292"/>
      <c r="L29" s="289"/>
    </row>
    <row r="30" spans="1:12" s="286" customFormat="1" ht="17.25" x14ac:dyDescent="0.4">
      <c r="A30" s="289"/>
      <c r="B30" s="435"/>
      <c r="C30" s="435"/>
      <c r="D30" s="542"/>
      <c r="E30" s="323"/>
      <c r="F30" s="391"/>
      <c r="G30" s="323"/>
      <c r="H30" s="288">
        <f>ROUND(D30*F30*G30,2)</f>
        <v>0</v>
      </c>
      <c r="I30" s="289"/>
    </row>
    <row r="31" spans="1:12" s="286" customFormat="1" x14ac:dyDescent="0.25">
      <c r="A31" s="289"/>
      <c r="B31" s="289"/>
      <c r="C31" s="289"/>
      <c r="D31" s="316"/>
      <c r="E31" s="318"/>
      <c r="F31" s="295"/>
      <c r="G31" s="429" t="s">
        <v>403</v>
      </c>
      <c r="H31" s="285">
        <f>ROUND(SUM(H30),2)</f>
        <v>0</v>
      </c>
      <c r="I31" s="289"/>
      <c r="J31" s="292" t="s">
        <v>409</v>
      </c>
      <c r="L31" s="289"/>
    </row>
    <row r="32" spans="1:12" s="286" customFormat="1" x14ac:dyDescent="0.25">
      <c r="A32" s="289"/>
      <c r="B32" s="317"/>
      <c r="C32" s="317"/>
      <c r="D32" s="316"/>
      <c r="E32" s="318"/>
      <c r="F32" s="429"/>
      <c r="G32" s="429"/>
      <c r="H32" s="285"/>
      <c r="I32" s="289"/>
    </row>
    <row r="33" spans="1:13" s="286" customFormat="1" ht="17.25" x14ac:dyDescent="0.4">
      <c r="A33" s="289"/>
      <c r="B33" s="435"/>
      <c r="C33" s="435"/>
      <c r="D33" s="542"/>
      <c r="E33" s="323"/>
      <c r="F33" s="391"/>
      <c r="G33" s="323"/>
      <c r="H33" s="288">
        <f>ROUND(D33*F33*G33,2)</f>
        <v>0</v>
      </c>
      <c r="I33" s="289"/>
    </row>
    <row r="34" spans="1:13" s="286" customFormat="1" x14ac:dyDescent="0.25">
      <c r="A34" s="289"/>
      <c r="B34" s="289"/>
      <c r="C34" s="289"/>
      <c r="D34" s="316"/>
      <c r="E34" s="318"/>
      <c r="F34" s="295"/>
      <c r="G34" s="429" t="s">
        <v>404</v>
      </c>
      <c r="H34" s="285">
        <f>ROUND(SUM(H33),2)</f>
        <v>0</v>
      </c>
      <c r="I34" s="289"/>
      <c r="J34" s="292" t="s">
        <v>408</v>
      </c>
      <c r="L34" s="289"/>
    </row>
    <row r="35" spans="1:13" s="286" customFormat="1" ht="15" customHeight="1" x14ac:dyDescent="0.25">
      <c r="A35" s="289"/>
      <c r="B35" s="289"/>
      <c r="C35" s="289"/>
      <c r="D35" s="332"/>
      <c r="E35" s="333"/>
      <c r="F35" s="334"/>
      <c r="G35" s="333"/>
      <c r="H35" s="332"/>
      <c r="I35" s="289"/>
    </row>
    <row r="36" spans="1:13" x14ac:dyDescent="0.25">
      <c r="A36" s="8"/>
      <c r="B36" s="27" t="s">
        <v>45</v>
      </c>
      <c r="C36" s="298"/>
      <c r="D36" s="298"/>
      <c r="E36" s="298"/>
      <c r="F36" s="298"/>
      <c r="G36" s="298"/>
      <c r="H36" s="299"/>
      <c r="I36" s="8"/>
      <c r="J36" s="190" t="s">
        <v>323</v>
      </c>
    </row>
    <row r="37" spans="1:13" ht="19.5" customHeight="1" x14ac:dyDescent="0.25">
      <c r="A37" s="8"/>
      <c r="B37" s="356"/>
      <c r="C37" s="397"/>
      <c r="D37" s="397"/>
      <c r="E37" s="397"/>
      <c r="F37" s="397"/>
      <c r="G37" s="397"/>
      <c r="H37" s="398"/>
      <c r="I37" s="8"/>
      <c r="J37" s="189"/>
    </row>
    <row r="38" spans="1:13" ht="15" customHeight="1" x14ac:dyDescent="0.25">
      <c r="A38" s="8"/>
      <c r="B38" s="356"/>
      <c r="C38" s="397"/>
      <c r="D38" s="397"/>
      <c r="E38" s="397"/>
      <c r="F38" s="397"/>
      <c r="G38" s="397"/>
      <c r="H38" s="398"/>
      <c r="I38" s="8"/>
      <c r="J38" s="189"/>
      <c r="L38" s="8"/>
      <c r="M38" s="8"/>
    </row>
    <row r="39" spans="1:13" ht="18" customHeight="1" x14ac:dyDescent="0.25">
      <c r="A39" s="8"/>
      <c r="B39" s="356"/>
      <c r="C39" s="397"/>
      <c r="D39" s="397"/>
      <c r="E39" s="397"/>
      <c r="F39" s="397"/>
      <c r="G39" s="397"/>
      <c r="H39" s="398"/>
      <c r="I39" s="8"/>
      <c r="J39" s="189"/>
      <c r="L39" s="8"/>
      <c r="M39" s="8"/>
    </row>
    <row r="40" spans="1:13" x14ac:dyDescent="0.25">
      <c r="A40" s="8"/>
      <c r="B40" s="304"/>
      <c r="C40" s="302"/>
      <c r="D40" s="302"/>
      <c r="E40" s="302"/>
      <c r="F40" s="267"/>
      <c r="G40" s="180" t="s">
        <v>340</v>
      </c>
      <c r="H40" s="166">
        <f>ROUND(H11,2)</f>
        <v>0</v>
      </c>
      <c r="I40" s="8"/>
      <c r="J40" s="190"/>
      <c r="K40" s="8"/>
      <c r="L40" s="8"/>
      <c r="M40" s="8"/>
    </row>
    <row r="41" spans="1:13" x14ac:dyDescent="0.25">
      <c r="A41" s="8"/>
      <c r="B41" s="305"/>
      <c r="C41" s="306"/>
      <c r="D41" s="306"/>
      <c r="E41" s="306"/>
      <c r="F41" s="239"/>
      <c r="G41" s="239" t="s">
        <v>343</v>
      </c>
      <c r="H41" s="166">
        <f>ROUND(H16,2)</f>
        <v>0</v>
      </c>
      <c r="I41" s="8"/>
      <c r="J41" s="190" t="s">
        <v>324</v>
      </c>
      <c r="L41" s="8"/>
      <c r="M41" s="8"/>
    </row>
    <row r="42" spans="1:13" ht="11.25" customHeight="1" x14ac:dyDescent="0.25">
      <c r="A42" s="8"/>
      <c r="B42" s="8"/>
      <c r="C42" s="8"/>
      <c r="D42" s="8"/>
      <c r="E42" s="8"/>
      <c r="F42" s="8"/>
      <c r="G42" s="8"/>
      <c r="H42" s="8"/>
      <c r="I42" s="8"/>
      <c r="J42" s="189"/>
      <c r="L42" s="8"/>
      <c r="M42" s="8"/>
    </row>
    <row r="43" spans="1:13" ht="11.25" customHeight="1" x14ac:dyDescent="0.25">
      <c r="A43" s="8"/>
      <c r="B43" s="8"/>
      <c r="C43" s="8"/>
      <c r="D43" s="8"/>
      <c r="E43" s="8"/>
      <c r="F43" s="8"/>
      <c r="G43" s="8"/>
      <c r="H43" s="8"/>
      <c r="I43" s="8"/>
      <c r="J43" s="189"/>
      <c r="L43" s="8"/>
      <c r="M43" s="8"/>
    </row>
    <row r="44" spans="1:13" x14ac:dyDescent="0.25">
      <c r="A44" s="8"/>
      <c r="B44" s="27" t="s">
        <v>273</v>
      </c>
      <c r="C44" s="28"/>
      <c r="D44" s="309"/>
      <c r="E44" s="309"/>
      <c r="F44" s="309"/>
      <c r="G44" s="309"/>
      <c r="H44" s="313"/>
      <c r="I44" s="8"/>
      <c r="J44" s="190" t="s">
        <v>323</v>
      </c>
      <c r="L44" s="8"/>
      <c r="M44" s="8"/>
    </row>
    <row r="45" spans="1:13" ht="18.75" customHeight="1" x14ac:dyDescent="0.25">
      <c r="A45" s="8"/>
      <c r="B45" s="356"/>
      <c r="C45" s="399"/>
      <c r="D45" s="399"/>
      <c r="E45" s="399"/>
      <c r="F45" s="399"/>
      <c r="G45" s="399"/>
      <c r="H45" s="400"/>
      <c r="I45" s="8"/>
      <c r="J45" s="189"/>
      <c r="L45" s="8"/>
      <c r="M45" s="8"/>
    </row>
    <row r="46" spans="1:13" s="233" customFormat="1" ht="18.75" customHeight="1" x14ac:dyDescent="0.25">
      <c r="A46" s="232"/>
      <c r="B46" s="356"/>
      <c r="C46" s="399"/>
      <c r="D46" s="399"/>
      <c r="E46" s="399"/>
      <c r="F46" s="136"/>
      <c r="G46" s="179" t="s">
        <v>347</v>
      </c>
      <c r="H46" s="166">
        <f>ROUND(H19,2)</f>
        <v>0</v>
      </c>
      <c r="I46" s="232"/>
      <c r="L46" s="232"/>
      <c r="M46" s="232"/>
    </row>
    <row r="47" spans="1:13" x14ac:dyDescent="0.25">
      <c r="A47" s="8"/>
      <c r="B47" s="311"/>
      <c r="C47" s="312"/>
      <c r="D47" s="312"/>
      <c r="E47" s="312"/>
      <c r="F47" s="179"/>
      <c r="G47" s="179" t="s">
        <v>346</v>
      </c>
      <c r="H47" s="166">
        <f>ROUND(H22,2)</f>
        <v>0</v>
      </c>
      <c r="I47" s="8"/>
      <c r="J47" s="190" t="s">
        <v>325</v>
      </c>
      <c r="L47" s="8"/>
      <c r="M47" s="8"/>
    </row>
    <row r="48" spans="1:13" ht="9.75" customHeight="1" x14ac:dyDescent="0.25">
      <c r="A48" s="8"/>
      <c r="B48" s="8"/>
      <c r="C48" s="8"/>
      <c r="D48" s="289"/>
      <c r="E48" s="8"/>
      <c r="F48" s="8"/>
      <c r="G48" s="8"/>
      <c r="H48" s="33"/>
      <c r="I48" s="8"/>
      <c r="J48" s="189"/>
      <c r="L48" s="8"/>
      <c r="M48" s="8"/>
    </row>
    <row r="49" spans="1:13" s="137" customFormat="1" x14ac:dyDescent="0.25">
      <c r="A49" s="138"/>
      <c r="B49" s="27" t="s">
        <v>274</v>
      </c>
      <c r="C49" s="28"/>
      <c r="D49" s="309"/>
      <c r="E49" s="309"/>
      <c r="F49" s="309"/>
      <c r="G49" s="309"/>
      <c r="H49" s="313"/>
      <c r="I49" s="138"/>
      <c r="J49" s="190" t="s">
        <v>323</v>
      </c>
      <c r="L49" s="138"/>
      <c r="M49" s="138"/>
    </row>
    <row r="50" spans="1:13" s="137" customFormat="1" x14ac:dyDescent="0.25">
      <c r="A50" s="138"/>
      <c r="B50" s="356"/>
      <c r="C50" s="399"/>
      <c r="D50" s="399"/>
      <c r="E50" s="399"/>
      <c r="F50" s="399"/>
      <c r="G50" s="399"/>
      <c r="H50" s="400"/>
      <c r="I50" s="138"/>
      <c r="J50" s="189"/>
      <c r="L50" s="138"/>
      <c r="M50" s="138"/>
    </row>
    <row r="51" spans="1:13" s="233" customFormat="1" x14ac:dyDescent="0.25">
      <c r="A51" s="232"/>
      <c r="B51" s="356"/>
      <c r="C51" s="399"/>
      <c r="D51" s="399"/>
      <c r="E51" s="399"/>
      <c r="F51" s="136"/>
      <c r="G51" s="179" t="s">
        <v>349</v>
      </c>
      <c r="H51" s="166">
        <f>ROUND(H25,2)</f>
        <v>0</v>
      </c>
      <c r="I51" s="232"/>
      <c r="L51" s="232"/>
      <c r="M51" s="232"/>
    </row>
    <row r="52" spans="1:13" s="137" customFormat="1" x14ac:dyDescent="0.25">
      <c r="A52" s="138"/>
      <c r="B52" s="311"/>
      <c r="C52" s="312"/>
      <c r="D52" s="312"/>
      <c r="E52" s="312"/>
      <c r="F52" s="179"/>
      <c r="G52" s="179" t="s">
        <v>348</v>
      </c>
      <c r="H52" s="166">
        <f>ROUND(H28,2)</f>
        <v>0</v>
      </c>
      <c r="I52" s="138"/>
      <c r="J52" s="190" t="s">
        <v>326</v>
      </c>
      <c r="L52" s="138"/>
      <c r="M52" s="138"/>
    </row>
    <row r="53" spans="1:13" s="137" customFormat="1" ht="9.75" customHeight="1" x14ac:dyDescent="0.25">
      <c r="A53" s="138"/>
      <c r="B53" s="138"/>
      <c r="C53" s="138"/>
      <c r="D53" s="138"/>
      <c r="E53" s="138"/>
      <c r="F53" s="138"/>
      <c r="G53" s="138"/>
      <c r="H53" s="33"/>
      <c r="I53" s="138"/>
      <c r="J53" s="189"/>
      <c r="L53" s="138"/>
      <c r="M53" s="138"/>
    </row>
    <row r="54" spans="1:13" s="233" customFormat="1" x14ac:dyDescent="0.25">
      <c r="A54" s="232"/>
      <c r="B54" s="27" t="s">
        <v>410</v>
      </c>
      <c r="C54" s="28"/>
      <c r="D54" s="309"/>
      <c r="E54" s="309"/>
      <c r="F54" s="309"/>
      <c r="G54" s="309"/>
      <c r="H54" s="313"/>
      <c r="I54" s="232"/>
      <c r="J54" s="234" t="s">
        <v>323</v>
      </c>
      <c r="L54" s="232"/>
      <c r="M54" s="232"/>
    </row>
    <row r="55" spans="1:13" s="233" customFormat="1" x14ac:dyDescent="0.25">
      <c r="A55" s="232"/>
      <c r="B55" s="356"/>
      <c r="C55" s="399"/>
      <c r="D55" s="399"/>
      <c r="E55" s="399"/>
      <c r="F55" s="399"/>
      <c r="G55" s="399"/>
      <c r="H55" s="400"/>
      <c r="I55" s="232"/>
      <c r="L55" s="232"/>
      <c r="M55" s="232"/>
    </row>
    <row r="56" spans="1:13" s="233" customFormat="1" x14ac:dyDescent="0.25">
      <c r="A56" s="232"/>
      <c r="B56" s="356"/>
      <c r="C56" s="399"/>
      <c r="D56" s="399"/>
      <c r="E56" s="399"/>
      <c r="F56" s="136"/>
      <c r="G56" s="270" t="s">
        <v>405</v>
      </c>
      <c r="H56" s="166">
        <f>ROUND(H31,2)</f>
        <v>0</v>
      </c>
      <c r="I56" s="232"/>
      <c r="L56" s="232"/>
      <c r="M56" s="232"/>
    </row>
    <row r="57" spans="1:13" s="233" customFormat="1" x14ac:dyDescent="0.25">
      <c r="A57" s="232"/>
      <c r="B57" s="311"/>
      <c r="C57" s="312"/>
      <c r="D57" s="312"/>
      <c r="E57" s="312"/>
      <c r="F57" s="270"/>
      <c r="G57" s="270" t="s">
        <v>406</v>
      </c>
      <c r="H57" s="166">
        <f>ROUND(H34,2)</f>
        <v>0</v>
      </c>
      <c r="I57" s="232"/>
      <c r="J57" s="234" t="s">
        <v>407</v>
      </c>
      <c r="L57" s="232"/>
      <c r="M57" s="232"/>
    </row>
    <row r="58" spans="1:13" s="233" customFormat="1" ht="9.75" customHeight="1" x14ac:dyDescent="0.25">
      <c r="A58" s="232"/>
      <c r="B58" s="232"/>
      <c r="C58" s="232"/>
      <c r="D58" s="232"/>
      <c r="E58" s="232"/>
      <c r="F58" s="232"/>
      <c r="G58" s="232"/>
      <c r="H58" s="33"/>
      <c r="I58" s="232"/>
      <c r="L58" s="232"/>
      <c r="M58" s="232"/>
    </row>
    <row r="59" spans="1:13" ht="18" customHeight="1" x14ac:dyDescent="0.25">
      <c r="A59" s="8"/>
      <c r="B59" s="8"/>
      <c r="C59" s="8"/>
      <c r="D59" s="8"/>
      <c r="E59" s="8"/>
      <c r="F59" s="812" t="s">
        <v>43</v>
      </c>
      <c r="G59" s="812"/>
      <c r="H59" s="167">
        <f>ROUND(H41+H47+H52+H40+H46+H51+H56+H57,2)</f>
        <v>0</v>
      </c>
      <c r="I59" s="8"/>
      <c r="J59" s="501" t="s">
        <v>416</v>
      </c>
    </row>
    <row r="60" spans="1:13" x14ac:dyDescent="0.25">
      <c r="A60" s="8"/>
      <c r="B60" s="8"/>
      <c r="C60" s="8"/>
      <c r="D60" s="8"/>
      <c r="E60" s="8"/>
      <c r="F60" s="8"/>
      <c r="G60" s="8"/>
      <c r="H60" s="8"/>
      <c r="I60" s="8"/>
    </row>
    <row r="61" spans="1:13" ht="13.5" customHeight="1" x14ac:dyDescent="0.25">
      <c r="B61" s="8"/>
      <c r="C61" s="8"/>
      <c r="D61" s="8"/>
      <c r="E61" s="8"/>
      <c r="F61" s="29"/>
      <c r="G61" s="29"/>
      <c r="H61" s="32"/>
      <c r="I61" s="8"/>
    </row>
    <row r="62" spans="1:13" x14ac:dyDescent="0.25">
      <c r="B62" s="8"/>
      <c r="C62" s="8"/>
      <c r="D62" s="8"/>
      <c r="E62" s="8"/>
      <c r="F62" s="8"/>
      <c r="G62" s="8"/>
      <c r="H62" s="8"/>
      <c r="I62" s="8"/>
    </row>
  </sheetData>
  <sheetProtection sheet="1" objects="1" scenarios="1" formatCells="0" formatRows="0" insertRows="0"/>
  <mergeCells count="8">
    <mergeCell ref="F59:G59"/>
    <mergeCell ref="B5:B6"/>
    <mergeCell ref="C5:C6"/>
    <mergeCell ref="D5:G5"/>
    <mergeCell ref="B1:G1"/>
    <mergeCell ref="B2:H2"/>
    <mergeCell ref="H5:H6"/>
    <mergeCell ref="F25:G25"/>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zoomScaleNormal="100" workbookViewId="0"/>
  </sheetViews>
  <sheetFormatPr defaultRowHeight="15" x14ac:dyDescent="0.25"/>
  <cols>
    <col min="1" max="1" width="2.85546875"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814" t="s">
        <v>230</v>
      </c>
      <c r="C1" s="814"/>
      <c r="D1" s="814"/>
      <c r="E1" s="814"/>
      <c r="F1" s="814"/>
      <c r="G1" s="814"/>
      <c r="H1" s="146">
        <f>+'Section A'!D3</f>
        <v>0</v>
      </c>
      <c r="I1" s="8"/>
      <c r="J1" s="8"/>
    </row>
    <row r="2" spans="1:17" ht="61.5" customHeight="1" x14ac:dyDescent="0.25">
      <c r="A2" s="8"/>
      <c r="B2" s="819" t="s">
        <v>234</v>
      </c>
      <c r="C2" s="819"/>
      <c r="D2" s="819"/>
      <c r="E2" s="819"/>
      <c r="F2" s="819"/>
      <c r="G2" s="819"/>
      <c r="H2" s="819"/>
      <c r="I2" s="30"/>
      <c r="J2" s="30"/>
    </row>
    <row r="3" spans="1:17" x14ac:dyDescent="0.25">
      <c r="A3" s="8"/>
      <c r="B3" s="30"/>
      <c r="C3" s="30"/>
      <c r="D3" s="30"/>
      <c r="E3" s="30"/>
      <c r="F3" s="30"/>
      <c r="G3" s="30"/>
      <c r="H3" s="30"/>
      <c r="I3" s="30"/>
      <c r="J3" s="30"/>
    </row>
    <row r="4" spans="1:17" ht="18.75" customHeight="1" x14ac:dyDescent="0.25">
      <c r="A4" s="8"/>
      <c r="B4" s="821" t="s">
        <v>36</v>
      </c>
      <c r="C4" s="821"/>
      <c r="D4" s="820" t="s">
        <v>44</v>
      </c>
      <c r="E4" s="820"/>
      <c r="F4" s="820" t="s">
        <v>35</v>
      </c>
      <c r="G4" s="820"/>
      <c r="H4" s="820" t="s">
        <v>4</v>
      </c>
      <c r="I4" s="30"/>
      <c r="J4" s="30"/>
    </row>
    <row r="5" spans="1:17" x14ac:dyDescent="0.25">
      <c r="A5" s="8"/>
      <c r="B5" s="821"/>
      <c r="C5" s="821"/>
      <c r="D5" s="820"/>
      <c r="E5" s="820"/>
      <c r="F5" s="31" t="s">
        <v>46</v>
      </c>
      <c r="G5" s="31" t="s">
        <v>271</v>
      </c>
      <c r="H5" s="820"/>
      <c r="I5" s="15"/>
      <c r="J5" s="15"/>
      <c r="K5" s="8"/>
      <c r="L5" s="8"/>
      <c r="M5" s="8"/>
      <c r="N5" s="8"/>
      <c r="O5" s="8"/>
      <c r="P5" s="8"/>
      <c r="Q5" s="8"/>
    </row>
    <row r="6" spans="1:17" s="286" customFormat="1" x14ac:dyDescent="0.25">
      <c r="A6" s="289"/>
      <c r="B6" s="281"/>
      <c r="C6" s="281"/>
      <c r="D6" s="825"/>
      <c r="E6" s="825"/>
      <c r="F6" s="283"/>
      <c r="G6" s="284"/>
      <c r="H6" s="425"/>
      <c r="I6" s="282"/>
      <c r="J6" s="282"/>
      <c r="K6" s="289"/>
      <c r="L6" s="289"/>
      <c r="M6" s="289"/>
      <c r="N6" s="289"/>
      <c r="O6" s="289"/>
      <c r="P6" s="289"/>
      <c r="Q6" s="289"/>
    </row>
    <row r="7" spans="1:17" s="286" customFormat="1" x14ac:dyDescent="0.25">
      <c r="A7" s="289"/>
      <c r="B7" s="369"/>
      <c r="C7" s="369"/>
      <c r="D7" s="818"/>
      <c r="E7" s="818"/>
      <c r="F7" s="543"/>
      <c r="G7" s="426"/>
      <c r="H7" s="285">
        <f>ROUND(F7*G7,2)</f>
        <v>0</v>
      </c>
      <c r="I7" s="282"/>
      <c r="J7" s="368"/>
      <c r="K7" s="289"/>
      <c r="L7" s="289"/>
      <c r="M7" s="289"/>
      <c r="N7" s="289"/>
      <c r="O7" s="289"/>
      <c r="P7" s="289"/>
      <c r="Q7" s="289"/>
    </row>
    <row r="8" spans="1:17" s="286" customFormat="1" x14ac:dyDescent="0.25">
      <c r="A8" s="289"/>
      <c r="B8" s="369"/>
      <c r="C8" s="369"/>
      <c r="D8" s="818"/>
      <c r="E8" s="818"/>
      <c r="F8" s="543"/>
      <c r="G8" s="426"/>
      <c r="H8" s="285">
        <f>ROUND(F8*G8,2)</f>
        <v>0</v>
      </c>
      <c r="I8" s="282"/>
      <c r="J8" s="287"/>
      <c r="K8" s="289"/>
      <c r="L8" s="289"/>
      <c r="M8" s="289"/>
      <c r="N8" s="289"/>
      <c r="O8" s="289"/>
      <c r="P8" s="289"/>
      <c r="Q8" s="289"/>
    </row>
    <row r="9" spans="1:17" s="286" customFormat="1" ht="17.25" x14ac:dyDescent="0.4">
      <c r="A9" s="289"/>
      <c r="B9" s="369"/>
      <c r="C9" s="369"/>
      <c r="D9" s="818"/>
      <c r="E9" s="818"/>
      <c r="F9" s="543"/>
      <c r="G9" s="426"/>
      <c r="H9" s="288">
        <f>ROUND(F9*G9,2)</f>
        <v>0</v>
      </c>
      <c r="I9" s="282"/>
      <c r="J9" s="282"/>
      <c r="K9" s="289"/>
      <c r="L9" s="289"/>
      <c r="M9" s="289"/>
      <c r="N9" s="289"/>
      <c r="O9" s="289"/>
      <c r="P9" s="289"/>
      <c r="Q9" s="289"/>
    </row>
    <row r="10" spans="1:17" s="286" customFormat="1" x14ac:dyDescent="0.25">
      <c r="A10" s="289"/>
      <c r="B10" s="427"/>
      <c r="C10" s="427"/>
      <c r="D10" s="818"/>
      <c r="E10" s="818"/>
      <c r="F10" s="316"/>
      <c r="G10" s="291" t="s">
        <v>340</v>
      </c>
      <c r="H10" s="285">
        <f>ROUND(SUM(H7:H9),2)</f>
        <v>0</v>
      </c>
      <c r="I10" s="428"/>
      <c r="J10" s="292" t="s">
        <v>320</v>
      </c>
      <c r="K10" s="368"/>
      <c r="L10" s="289"/>
      <c r="M10" s="289"/>
      <c r="N10" s="289"/>
      <c r="O10" s="289"/>
      <c r="P10" s="289"/>
      <c r="Q10" s="289"/>
    </row>
    <row r="11" spans="1:17" s="286" customFormat="1" x14ac:dyDescent="0.25">
      <c r="A11" s="289"/>
      <c r="B11" s="289"/>
      <c r="C11" s="289"/>
      <c r="D11" s="333"/>
      <c r="E11" s="333"/>
      <c r="F11" s="396"/>
      <c r="G11" s="396"/>
      <c r="H11" s="285"/>
      <c r="I11" s="289"/>
      <c r="J11" s="292"/>
      <c r="K11" s="289"/>
      <c r="L11" s="289"/>
      <c r="M11" s="289"/>
      <c r="N11" s="289"/>
      <c r="O11" s="289"/>
      <c r="P11" s="289"/>
      <c r="Q11" s="289"/>
    </row>
    <row r="12" spans="1:17" s="286" customFormat="1" x14ac:dyDescent="0.25">
      <c r="A12" s="289"/>
      <c r="B12" s="369"/>
      <c r="C12" s="369"/>
      <c r="D12" s="818"/>
      <c r="E12" s="818"/>
      <c r="F12" s="543"/>
      <c r="G12" s="426"/>
      <c r="H12" s="285">
        <f>ROUND(F12*G12,2)</f>
        <v>0</v>
      </c>
      <c r="I12" s="282"/>
      <c r="J12" s="368"/>
      <c r="K12" s="289"/>
      <c r="L12" s="289"/>
      <c r="M12" s="289"/>
      <c r="N12" s="289"/>
      <c r="O12" s="289"/>
      <c r="P12" s="289"/>
      <c r="Q12" s="289"/>
    </row>
    <row r="13" spans="1:17" s="286" customFormat="1" x14ac:dyDescent="0.25">
      <c r="A13" s="289"/>
      <c r="B13" s="369"/>
      <c r="C13" s="369"/>
      <c r="D13" s="818"/>
      <c r="E13" s="818"/>
      <c r="F13" s="316"/>
      <c r="G13" s="426"/>
      <c r="H13" s="285">
        <f>ROUND(F13*G13,2)</f>
        <v>0</v>
      </c>
      <c r="I13" s="282"/>
      <c r="J13" s="287"/>
      <c r="K13" s="289"/>
      <c r="L13" s="289"/>
      <c r="M13" s="289"/>
      <c r="N13" s="289"/>
      <c r="O13" s="289"/>
      <c r="P13" s="289"/>
      <c r="Q13" s="289"/>
    </row>
    <row r="14" spans="1:17" s="286" customFormat="1" ht="17.25" x14ac:dyDescent="0.4">
      <c r="A14" s="289"/>
      <c r="B14" s="369"/>
      <c r="C14" s="369"/>
      <c r="D14" s="818"/>
      <c r="E14" s="818"/>
      <c r="F14" s="316"/>
      <c r="G14" s="426"/>
      <c r="H14" s="288">
        <f>ROUND(F14*G14,2)</f>
        <v>0</v>
      </c>
      <c r="I14" s="282"/>
      <c r="J14" s="282"/>
      <c r="K14" s="289"/>
      <c r="L14" s="289"/>
      <c r="M14" s="289"/>
      <c r="N14" s="289"/>
      <c r="O14" s="289"/>
      <c r="P14" s="289"/>
      <c r="Q14" s="289"/>
    </row>
    <row r="15" spans="1:17" s="286" customFormat="1" x14ac:dyDescent="0.25">
      <c r="A15" s="289"/>
      <c r="B15" s="427"/>
      <c r="C15" s="427"/>
      <c r="D15" s="818"/>
      <c r="E15" s="818"/>
      <c r="F15" s="316"/>
      <c r="G15" s="291" t="s">
        <v>343</v>
      </c>
      <c r="H15" s="285">
        <f>ROUND(SUM(H12:H14),2)</f>
        <v>0</v>
      </c>
      <c r="I15" s="428"/>
      <c r="J15" s="292" t="s">
        <v>320</v>
      </c>
      <c r="K15" s="368"/>
      <c r="L15" s="289"/>
      <c r="M15" s="289"/>
      <c r="N15" s="289"/>
      <c r="O15" s="289"/>
      <c r="P15" s="289"/>
      <c r="Q15" s="289"/>
    </row>
    <row r="16" spans="1:17" s="286" customFormat="1" x14ac:dyDescent="0.25">
      <c r="A16" s="289"/>
      <c r="B16" s="289"/>
      <c r="C16" s="289"/>
      <c r="D16" s="817"/>
      <c r="E16" s="817"/>
      <c r="F16" s="293"/>
      <c r="G16" s="294"/>
      <c r="H16" s="293"/>
      <c r="I16" s="289"/>
      <c r="J16" s="287"/>
      <c r="K16" s="289"/>
      <c r="L16" s="289"/>
      <c r="M16" s="289"/>
      <c r="N16" s="289"/>
      <c r="O16" s="289"/>
      <c r="P16" s="289"/>
      <c r="Q16" s="289"/>
    </row>
    <row r="17" spans="1:17" s="286" customFormat="1" ht="17.25" x14ac:dyDescent="0.4">
      <c r="A17" s="289"/>
      <c r="B17" s="369"/>
      <c r="C17" s="369"/>
      <c r="D17" s="818"/>
      <c r="E17" s="818"/>
      <c r="F17" s="543"/>
      <c r="G17" s="426"/>
      <c r="H17" s="288">
        <f>ROUND(F17*G17,2)</f>
        <v>0</v>
      </c>
      <c r="I17" s="289"/>
      <c r="J17" s="287"/>
      <c r="K17" s="289"/>
      <c r="L17" s="289"/>
      <c r="M17" s="289"/>
      <c r="N17" s="289"/>
      <c r="O17" s="289"/>
      <c r="P17" s="289"/>
      <c r="Q17" s="289"/>
    </row>
    <row r="18" spans="1:17" s="286" customFormat="1" x14ac:dyDescent="0.25">
      <c r="A18" s="289"/>
      <c r="B18" s="289"/>
      <c r="C18" s="289"/>
      <c r="D18" s="817"/>
      <c r="E18" s="817"/>
      <c r="F18" s="396"/>
      <c r="G18" s="396" t="s">
        <v>341</v>
      </c>
      <c r="H18" s="285">
        <f>ROUND(+H17,2)</f>
        <v>0</v>
      </c>
      <c r="I18" s="289"/>
      <c r="J18" s="292" t="s">
        <v>321</v>
      </c>
      <c r="K18" s="289"/>
      <c r="L18" s="289"/>
      <c r="M18" s="289"/>
      <c r="N18" s="289"/>
      <c r="O18" s="289"/>
      <c r="P18" s="289"/>
      <c r="Q18" s="289"/>
    </row>
    <row r="19" spans="1:17" s="286" customFormat="1" x14ac:dyDescent="0.25">
      <c r="A19" s="289"/>
      <c r="B19" s="289"/>
      <c r="C19" s="289"/>
      <c r="D19" s="817"/>
      <c r="E19" s="817"/>
      <c r="F19" s="293"/>
      <c r="G19" s="294"/>
      <c r="H19" s="293"/>
      <c r="I19" s="289"/>
      <c r="J19" s="287"/>
      <c r="K19" s="289"/>
      <c r="L19" s="289"/>
      <c r="M19" s="289"/>
      <c r="N19" s="289"/>
      <c r="O19" s="289"/>
      <c r="P19" s="289"/>
      <c r="Q19" s="289"/>
    </row>
    <row r="20" spans="1:17" s="286" customFormat="1" ht="17.25" x14ac:dyDescent="0.4">
      <c r="A20" s="289"/>
      <c r="B20" s="369"/>
      <c r="C20" s="369"/>
      <c r="D20" s="818"/>
      <c r="E20" s="818"/>
      <c r="F20" s="543"/>
      <c r="G20" s="426"/>
      <c r="H20" s="288">
        <f>ROUND(F20*G20,2)</f>
        <v>0</v>
      </c>
      <c r="I20" s="289"/>
      <c r="J20" s="287"/>
      <c r="K20" s="289"/>
      <c r="L20" s="289"/>
      <c r="M20" s="289"/>
      <c r="N20" s="289"/>
      <c r="O20" s="289"/>
      <c r="P20" s="289"/>
      <c r="Q20" s="289"/>
    </row>
    <row r="21" spans="1:17" s="286" customFormat="1" x14ac:dyDescent="0.25">
      <c r="A21" s="289"/>
      <c r="B21" s="289"/>
      <c r="C21" s="289"/>
      <c r="D21" s="817"/>
      <c r="E21" s="817"/>
      <c r="F21" s="295"/>
      <c r="G21" s="396" t="s">
        <v>344</v>
      </c>
      <c r="H21" s="285">
        <f>ROUND(+H20,2)</f>
        <v>0</v>
      </c>
      <c r="I21" s="289"/>
      <c r="J21" s="292" t="s">
        <v>321</v>
      </c>
      <c r="K21" s="289"/>
      <c r="L21" s="289"/>
      <c r="M21" s="289"/>
      <c r="N21" s="289"/>
      <c r="O21" s="289"/>
      <c r="P21" s="289"/>
      <c r="Q21" s="289"/>
    </row>
    <row r="22" spans="1:17" s="286" customFormat="1" x14ac:dyDescent="0.25">
      <c r="A22" s="289"/>
      <c r="B22" s="289"/>
      <c r="C22" s="289"/>
      <c r="D22" s="817"/>
      <c r="E22" s="817"/>
      <c r="F22" s="293"/>
      <c r="G22" s="294"/>
      <c r="H22" s="283"/>
      <c r="I22" s="289"/>
      <c r="J22" s="282"/>
      <c r="K22" s="289"/>
      <c r="L22" s="289"/>
      <c r="M22" s="289"/>
      <c r="N22" s="289"/>
      <c r="O22" s="289"/>
      <c r="P22" s="289"/>
      <c r="Q22" s="289"/>
    </row>
    <row r="23" spans="1:17" s="286" customFormat="1" ht="17.25" x14ac:dyDescent="0.4">
      <c r="A23" s="289"/>
      <c r="B23" s="369"/>
      <c r="C23" s="369"/>
      <c r="D23" s="818"/>
      <c r="E23" s="818"/>
      <c r="F23" s="543"/>
      <c r="G23" s="426"/>
      <c r="H23" s="288">
        <f>ROUND(F23*G23,2)</f>
        <v>0</v>
      </c>
      <c r="I23" s="289"/>
      <c r="J23" s="282"/>
      <c r="K23" s="289"/>
      <c r="L23" s="289"/>
      <c r="M23" s="289"/>
      <c r="N23" s="289"/>
      <c r="O23" s="289"/>
      <c r="P23" s="289"/>
      <c r="Q23" s="289"/>
    </row>
    <row r="24" spans="1:17" s="286" customFormat="1" x14ac:dyDescent="0.25">
      <c r="A24" s="289"/>
      <c r="B24" s="289"/>
      <c r="C24" s="289"/>
      <c r="D24" s="333"/>
      <c r="E24" s="333"/>
      <c r="F24" s="295"/>
      <c r="G24" s="396" t="s">
        <v>342</v>
      </c>
      <c r="H24" s="285">
        <f>ROUND(+H23,2)</f>
        <v>0</v>
      </c>
      <c r="I24" s="289"/>
      <c r="J24" s="292" t="s">
        <v>322</v>
      </c>
      <c r="K24" s="289"/>
      <c r="L24" s="289"/>
      <c r="M24" s="289"/>
      <c r="N24" s="289"/>
      <c r="O24" s="289"/>
      <c r="P24" s="289"/>
      <c r="Q24" s="289"/>
    </row>
    <row r="25" spans="1:17" s="286" customFormat="1" x14ac:dyDescent="0.25">
      <c r="A25" s="289"/>
      <c r="B25" s="289"/>
      <c r="C25" s="289"/>
      <c r="D25" s="817"/>
      <c r="E25" s="817"/>
      <c r="F25" s="293"/>
      <c r="G25" s="294"/>
      <c r="H25" s="283"/>
      <c r="I25" s="289"/>
      <c r="J25" s="282"/>
      <c r="K25" s="289"/>
      <c r="L25" s="289"/>
      <c r="M25" s="289"/>
      <c r="N25" s="289"/>
      <c r="O25" s="289"/>
      <c r="P25" s="289"/>
      <c r="Q25" s="289"/>
    </row>
    <row r="26" spans="1:17" s="286" customFormat="1" ht="17.25" x14ac:dyDescent="0.4">
      <c r="A26" s="289"/>
      <c r="B26" s="369"/>
      <c r="C26" s="369"/>
      <c r="D26" s="818"/>
      <c r="E26" s="818"/>
      <c r="F26" s="543"/>
      <c r="G26" s="426"/>
      <c r="H26" s="288">
        <f>ROUND(F26*G26,2)</f>
        <v>0</v>
      </c>
      <c r="I26" s="289"/>
      <c r="J26" s="282"/>
      <c r="K26" s="289"/>
      <c r="L26" s="289"/>
      <c r="M26" s="289"/>
      <c r="N26" s="289"/>
      <c r="O26" s="289"/>
      <c r="P26" s="289"/>
      <c r="Q26" s="289"/>
    </row>
    <row r="27" spans="1:17" s="286" customFormat="1" x14ac:dyDescent="0.25">
      <c r="A27" s="289"/>
      <c r="B27" s="289"/>
      <c r="C27" s="289"/>
      <c r="D27" s="333"/>
      <c r="E27" s="333"/>
      <c r="F27" s="295"/>
      <c r="G27" s="396" t="s">
        <v>345</v>
      </c>
      <c r="H27" s="285">
        <f>ROUND(+H26,2)</f>
        <v>0</v>
      </c>
      <c r="I27" s="289"/>
      <c r="J27" s="292" t="s">
        <v>322</v>
      </c>
      <c r="K27" s="289"/>
      <c r="L27" s="289"/>
      <c r="M27" s="289"/>
      <c r="N27" s="289"/>
      <c r="O27" s="289"/>
      <c r="P27" s="289"/>
      <c r="Q27" s="289"/>
    </row>
    <row r="28" spans="1:17" s="286" customFormat="1" x14ac:dyDescent="0.25">
      <c r="A28" s="289"/>
      <c r="B28" s="289"/>
      <c r="C28" s="289"/>
      <c r="D28" s="333"/>
      <c r="E28" s="333"/>
      <c r="F28" s="396"/>
      <c r="G28" s="396"/>
      <c r="H28" s="285"/>
      <c r="I28" s="289"/>
      <c r="J28" s="292"/>
      <c r="K28" s="289"/>
      <c r="L28" s="289"/>
      <c r="M28" s="289"/>
      <c r="N28" s="289"/>
      <c r="O28" s="289"/>
      <c r="P28" s="289"/>
      <c r="Q28" s="289"/>
    </row>
    <row r="29" spans="1:17" s="286" customFormat="1" ht="17.25" x14ac:dyDescent="0.4">
      <c r="A29" s="289"/>
      <c r="B29" s="435"/>
      <c r="C29" s="435"/>
      <c r="D29" s="818"/>
      <c r="E29" s="818"/>
      <c r="F29" s="543"/>
      <c r="G29" s="426"/>
      <c r="H29" s="288">
        <f>ROUND(F29*G29,2)</f>
        <v>0</v>
      </c>
      <c r="I29" s="289"/>
      <c r="J29" s="282"/>
      <c r="K29" s="289"/>
      <c r="L29" s="289"/>
      <c r="M29" s="289"/>
      <c r="N29" s="289"/>
      <c r="O29" s="289"/>
      <c r="P29" s="289"/>
      <c r="Q29" s="289"/>
    </row>
    <row r="30" spans="1:17" s="286" customFormat="1" x14ac:dyDescent="0.25">
      <c r="A30" s="289"/>
      <c r="B30" s="289"/>
      <c r="C30" s="289"/>
      <c r="D30" s="430"/>
      <c r="E30" s="430"/>
      <c r="F30" s="295"/>
      <c r="G30" s="429" t="s">
        <v>403</v>
      </c>
      <c r="H30" s="285">
        <f>ROUND(+H29,2)</f>
        <v>0</v>
      </c>
      <c r="I30" s="289"/>
      <c r="J30" s="292" t="s">
        <v>408</v>
      </c>
      <c r="K30" s="289"/>
      <c r="L30" s="289"/>
      <c r="M30" s="289"/>
      <c r="N30" s="289"/>
      <c r="O30" s="289"/>
      <c r="P30" s="289"/>
      <c r="Q30" s="289"/>
    </row>
    <row r="31" spans="1:17" s="286" customFormat="1" x14ac:dyDescent="0.25">
      <c r="A31" s="289"/>
      <c r="B31" s="289"/>
      <c r="C31" s="289"/>
      <c r="D31" s="817"/>
      <c r="E31" s="817"/>
      <c r="F31" s="293"/>
      <c r="G31" s="294"/>
      <c r="H31" s="283"/>
      <c r="I31" s="289"/>
      <c r="J31" s="282"/>
      <c r="K31" s="289"/>
      <c r="L31" s="289"/>
      <c r="M31" s="289"/>
      <c r="N31" s="289"/>
      <c r="O31" s="289"/>
      <c r="P31" s="289"/>
      <c r="Q31" s="289"/>
    </row>
    <row r="32" spans="1:17" s="286" customFormat="1" ht="17.25" x14ac:dyDescent="0.4">
      <c r="A32" s="289"/>
      <c r="B32" s="435"/>
      <c r="C32" s="435"/>
      <c r="D32" s="818"/>
      <c r="E32" s="818"/>
      <c r="F32" s="543"/>
      <c r="G32" s="426"/>
      <c r="H32" s="288">
        <f>ROUND(F32*G32,2)</f>
        <v>0</v>
      </c>
      <c r="I32" s="289"/>
      <c r="J32" s="282"/>
      <c r="K32" s="289"/>
      <c r="L32" s="289"/>
      <c r="M32" s="289"/>
      <c r="N32" s="289"/>
      <c r="O32" s="289"/>
      <c r="P32" s="289"/>
      <c r="Q32" s="289"/>
    </row>
    <row r="33" spans="1:17" s="286" customFormat="1" x14ac:dyDescent="0.25">
      <c r="A33" s="289"/>
      <c r="B33" s="289"/>
      <c r="C33" s="289"/>
      <c r="D33" s="430"/>
      <c r="E33" s="430"/>
      <c r="F33" s="295"/>
      <c r="G33" s="429" t="s">
        <v>404</v>
      </c>
      <c r="H33" s="285">
        <f>ROUND(+H32,2)</f>
        <v>0</v>
      </c>
      <c r="I33" s="289"/>
      <c r="J33" s="292" t="s">
        <v>408</v>
      </c>
      <c r="K33" s="289"/>
      <c r="L33" s="289"/>
      <c r="M33" s="289"/>
      <c r="N33" s="289"/>
      <c r="O33" s="289"/>
      <c r="P33" s="289"/>
      <c r="Q33" s="289"/>
    </row>
    <row r="34" spans="1:17" s="286" customFormat="1" x14ac:dyDescent="0.25">
      <c r="A34" s="289"/>
      <c r="B34" s="289"/>
      <c r="C34" s="289"/>
      <c r="D34" s="371"/>
      <c r="E34" s="371"/>
      <c r="F34" s="332"/>
      <c r="G34" s="383"/>
      <c r="H34" s="282"/>
      <c r="I34" s="289"/>
    </row>
    <row r="35" spans="1:17" x14ac:dyDescent="0.25">
      <c r="A35" s="8"/>
      <c r="B35" s="27" t="s">
        <v>268</v>
      </c>
      <c r="C35" s="34"/>
      <c r="D35" s="298"/>
      <c r="E35" s="298"/>
      <c r="F35" s="298"/>
      <c r="G35" s="298"/>
      <c r="H35" s="299"/>
      <c r="I35" s="8"/>
      <c r="J35" s="193" t="s">
        <v>323</v>
      </c>
    </row>
    <row r="36" spans="1:17" ht="17.25" customHeight="1" x14ac:dyDescent="0.25">
      <c r="A36" s="8"/>
      <c r="B36" s="381"/>
      <c r="C36" s="382"/>
      <c r="D36" s="382"/>
      <c r="E36" s="382"/>
      <c r="F36" s="382"/>
      <c r="G36" s="383"/>
      <c r="H36" s="384"/>
      <c r="I36" s="8"/>
      <c r="J36" s="191"/>
    </row>
    <row r="37" spans="1:17" ht="15" customHeight="1" x14ac:dyDescent="0.25">
      <c r="A37" s="8"/>
      <c r="B37" s="304"/>
      <c r="C37" s="302"/>
      <c r="D37" s="302"/>
      <c r="E37" s="302"/>
      <c r="F37" s="302"/>
      <c r="G37" s="302"/>
      <c r="H37" s="303"/>
      <c r="I37" s="8"/>
      <c r="J37" s="191"/>
    </row>
    <row r="38" spans="1:17" x14ac:dyDescent="0.25">
      <c r="A38" s="8"/>
      <c r="B38" s="304"/>
      <c r="C38" s="302"/>
      <c r="D38" s="302"/>
      <c r="E38" s="302"/>
      <c r="F38" s="302"/>
      <c r="G38" s="302"/>
      <c r="H38" s="385"/>
      <c r="I38" s="8"/>
      <c r="J38" s="191"/>
    </row>
    <row r="39" spans="1:17" s="233" customFormat="1" x14ac:dyDescent="0.25">
      <c r="A39" s="232"/>
      <c r="B39" s="304"/>
      <c r="C39" s="302"/>
      <c r="D39" s="302"/>
      <c r="E39" s="302"/>
      <c r="F39" s="302"/>
      <c r="G39" s="180" t="s">
        <v>340</v>
      </c>
      <c r="H39" s="166">
        <f>ROUND(+H10,2)</f>
        <v>0</v>
      </c>
      <c r="I39" s="232"/>
    </row>
    <row r="40" spans="1:17" x14ac:dyDescent="0.25">
      <c r="A40" s="8"/>
      <c r="B40" s="305"/>
      <c r="C40" s="306"/>
      <c r="D40" s="306"/>
      <c r="E40" s="306"/>
      <c r="F40" s="306"/>
      <c r="G40" s="239" t="s">
        <v>343</v>
      </c>
      <c r="H40" s="166">
        <f>ROUND(+H15,2)</f>
        <v>0</v>
      </c>
      <c r="I40" s="8"/>
      <c r="J40" s="193" t="s">
        <v>324</v>
      </c>
    </row>
    <row r="41" spans="1:17" x14ac:dyDescent="0.25">
      <c r="A41" s="8"/>
      <c r="B41" s="8"/>
      <c r="C41" s="8"/>
      <c r="D41" s="8"/>
      <c r="E41" s="8"/>
      <c r="F41" s="8"/>
      <c r="G41" s="45"/>
      <c r="H41" s="8"/>
      <c r="I41" s="8"/>
      <c r="J41" s="191"/>
    </row>
    <row r="42" spans="1:17" x14ac:dyDescent="0.25">
      <c r="A42" s="8"/>
      <c r="B42" s="8"/>
      <c r="C42" s="8"/>
      <c r="D42" s="8"/>
      <c r="E42" s="8"/>
      <c r="F42" s="8"/>
      <c r="G42" s="8"/>
      <c r="H42" s="8"/>
      <c r="I42" s="8"/>
      <c r="J42" s="191"/>
    </row>
    <row r="43" spans="1:17" x14ac:dyDescent="0.25">
      <c r="A43" s="8"/>
      <c r="B43" s="27" t="s">
        <v>275</v>
      </c>
      <c r="C43" s="28"/>
      <c r="D43" s="309"/>
      <c r="E43" s="309"/>
      <c r="F43" s="309"/>
      <c r="G43" s="309"/>
      <c r="H43" s="313"/>
      <c r="I43" s="8"/>
      <c r="J43" s="193" t="s">
        <v>323</v>
      </c>
      <c r="L43" s="8"/>
    </row>
    <row r="44" spans="1:17" x14ac:dyDescent="0.25">
      <c r="A44" s="8"/>
      <c r="B44" s="822"/>
      <c r="C44" s="823"/>
      <c r="D44" s="823"/>
      <c r="E44" s="823"/>
      <c r="F44" s="823"/>
      <c r="G44" s="823"/>
      <c r="H44" s="824"/>
      <c r="I44" s="8"/>
      <c r="J44" s="191"/>
      <c r="L44" s="8"/>
    </row>
    <row r="45" spans="1:17" s="233" customFormat="1" x14ac:dyDescent="0.25">
      <c r="A45" s="232"/>
      <c r="B45" s="386"/>
      <c r="C45" s="387"/>
      <c r="D45" s="387"/>
      <c r="E45" s="387"/>
      <c r="F45" s="387"/>
      <c r="G45" s="179" t="s">
        <v>347</v>
      </c>
      <c r="H45" s="166">
        <f>ROUND(+H18,2)</f>
        <v>0</v>
      </c>
      <c r="I45" s="232"/>
      <c r="L45" s="232"/>
    </row>
    <row r="46" spans="1:17" x14ac:dyDescent="0.25">
      <c r="A46" s="8"/>
      <c r="B46" s="311"/>
      <c r="C46" s="312"/>
      <c r="D46" s="312"/>
      <c r="E46" s="312"/>
      <c r="F46" s="388"/>
      <c r="G46" s="179" t="s">
        <v>346</v>
      </c>
      <c r="H46" s="166">
        <f>ROUND(+H21,2)</f>
        <v>0</v>
      </c>
      <c r="I46" s="8"/>
      <c r="J46" s="193" t="s">
        <v>325</v>
      </c>
    </row>
    <row r="47" spans="1:17" x14ac:dyDescent="0.25">
      <c r="A47" s="8"/>
      <c r="B47" s="8"/>
      <c r="C47" s="8"/>
      <c r="D47" s="8"/>
      <c r="E47" s="8"/>
      <c r="F47" s="8"/>
      <c r="G47" s="8"/>
      <c r="H47" s="33"/>
      <c r="I47" s="8"/>
      <c r="J47" s="191"/>
    </row>
    <row r="48" spans="1:17" s="137" customFormat="1" x14ac:dyDescent="0.25">
      <c r="A48" s="138"/>
      <c r="B48" s="27" t="s">
        <v>276</v>
      </c>
      <c r="C48" s="28"/>
      <c r="D48" s="309"/>
      <c r="E48" s="309"/>
      <c r="F48" s="309"/>
      <c r="G48" s="309"/>
      <c r="H48" s="313"/>
      <c r="I48" s="138"/>
      <c r="J48" s="193" t="s">
        <v>323</v>
      </c>
    </row>
    <row r="49" spans="1:10" s="137" customFormat="1" x14ac:dyDescent="0.25">
      <c r="A49" s="138"/>
      <c r="B49" s="336"/>
      <c r="C49" s="337"/>
      <c r="D49" s="337"/>
      <c r="E49" s="337"/>
      <c r="F49" s="337"/>
      <c r="G49" s="337"/>
      <c r="H49" s="338"/>
      <c r="I49" s="138"/>
      <c r="J49" s="191"/>
    </row>
    <row r="50" spans="1:10" s="233" customFormat="1" x14ac:dyDescent="0.25">
      <c r="A50" s="232"/>
      <c r="B50" s="386"/>
      <c r="C50" s="387"/>
      <c r="D50" s="387"/>
      <c r="E50" s="387"/>
      <c r="F50" s="181"/>
      <c r="G50" s="270" t="s">
        <v>349</v>
      </c>
      <c r="H50" s="166">
        <f>ROUND(+H24,2)</f>
        <v>0</v>
      </c>
      <c r="I50" s="232"/>
    </row>
    <row r="51" spans="1:10" s="137" customFormat="1" x14ac:dyDescent="0.25">
      <c r="A51" s="138"/>
      <c r="B51" s="311"/>
      <c r="C51" s="312"/>
      <c r="D51" s="312"/>
      <c r="E51" s="312"/>
      <c r="F51" s="268"/>
      <c r="G51" s="179" t="s">
        <v>348</v>
      </c>
      <c r="H51" s="166">
        <f>ROUND(+H27,2)</f>
        <v>0</v>
      </c>
      <c r="I51" s="138"/>
      <c r="J51" s="193" t="s">
        <v>326</v>
      </c>
    </row>
    <row r="52" spans="1:10" s="233" customFormat="1" x14ac:dyDescent="0.25">
      <c r="A52" s="232"/>
      <c r="B52" s="232"/>
      <c r="C52" s="232"/>
      <c r="D52" s="232"/>
      <c r="E52" s="232"/>
      <c r="F52" s="232"/>
      <c r="G52" s="232"/>
      <c r="H52" s="33"/>
      <c r="I52" s="232"/>
    </row>
    <row r="53" spans="1:10" s="233" customFormat="1" x14ac:dyDescent="0.25">
      <c r="A53" s="232"/>
      <c r="B53" s="27" t="s">
        <v>477</v>
      </c>
      <c r="C53" s="28"/>
      <c r="D53" s="309"/>
      <c r="E53" s="309"/>
      <c r="F53" s="309"/>
      <c r="G53" s="309"/>
      <c r="H53" s="313"/>
      <c r="I53" s="232"/>
      <c r="J53" s="234" t="s">
        <v>323</v>
      </c>
    </row>
    <row r="54" spans="1:10" s="233" customFormat="1" x14ac:dyDescent="0.25">
      <c r="A54" s="232"/>
      <c r="B54" s="336"/>
      <c r="C54" s="337"/>
      <c r="D54" s="337"/>
      <c r="E54" s="337"/>
      <c r="F54" s="337"/>
      <c r="G54" s="337"/>
      <c r="H54" s="338"/>
      <c r="I54" s="232"/>
    </row>
    <row r="55" spans="1:10" s="233" customFormat="1" x14ac:dyDescent="0.25">
      <c r="A55" s="232"/>
      <c r="B55" s="431"/>
      <c r="C55" s="432"/>
      <c r="D55" s="432"/>
      <c r="E55" s="432"/>
      <c r="F55" s="181"/>
      <c r="G55" s="270" t="s">
        <v>405</v>
      </c>
      <c r="H55" s="166">
        <f>ROUND(+H30,2)</f>
        <v>0</v>
      </c>
      <c r="I55" s="232"/>
    </row>
    <row r="56" spans="1:10" s="233" customFormat="1" x14ac:dyDescent="0.25">
      <c r="A56" s="232"/>
      <c r="B56" s="311"/>
      <c r="C56" s="312"/>
      <c r="D56" s="312"/>
      <c r="E56" s="312"/>
      <c r="F56" s="268"/>
      <c r="G56" s="270" t="s">
        <v>406</v>
      </c>
      <c r="H56" s="166">
        <f>ROUND(+H33,2)</f>
        <v>0</v>
      </c>
      <c r="I56" s="232"/>
      <c r="J56" s="234" t="s">
        <v>407</v>
      </c>
    </row>
    <row r="57" spans="1:10" s="137" customFormat="1" x14ac:dyDescent="0.25">
      <c r="A57" s="138"/>
      <c r="B57" s="138"/>
      <c r="C57" s="138"/>
      <c r="D57" s="138"/>
      <c r="E57" s="138"/>
      <c r="F57" s="138"/>
      <c r="G57" s="138"/>
      <c r="H57" s="33"/>
      <c r="I57" s="138"/>
      <c r="J57" s="191"/>
    </row>
    <row r="58" spans="1:10" x14ac:dyDescent="0.25">
      <c r="A58" s="8"/>
      <c r="B58" s="8"/>
      <c r="C58" s="8"/>
      <c r="D58" s="8"/>
      <c r="E58" s="8"/>
      <c r="F58" s="812" t="s">
        <v>269</v>
      </c>
      <c r="G58" s="812"/>
      <c r="H58" s="165">
        <f>ROUND(+H40+H46+H51+H39+H45+H50+H55+H56,2)</f>
        <v>0</v>
      </c>
      <c r="I58" s="8"/>
      <c r="J58" s="501" t="s">
        <v>416</v>
      </c>
    </row>
    <row r="59" spans="1:10" x14ac:dyDescent="0.25">
      <c r="A59" s="8"/>
      <c r="B59" s="8"/>
      <c r="C59" s="8"/>
      <c r="D59" s="8"/>
      <c r="E59" s="8"/>
      <c r="F59" s="8"/>
      <c r="G59" s="8"/>
      <c r="H59" s="8"/>
      <c r="I59" s="8"/>
    </row>
    <row r="60" spans="1:10" x14ac:dyDescent="0.25">
      <c r="A60" s="8"/>
      <c r="B60" s="8"/>
      <c r="C60" s="8"/>
      <c r="D60" s="8"/>
      <c r="E60" s="8"/>
      <c r="F60" s="8"/>
      <c r="G60" s="8"/>
      <c r="H60" s="8"/>
    </row>
    <row r="61" spans="1:10" x14ac:dyDescent="0.25">
      <c r="A61" s="8"/>
      <c r="B61" s="8"/>
      <c r="C61" s="8"/>
      <c r="D61" s="8"/>
      <c r="E61" s="8"/>
      <c r="F61" s="8"/>
      <c r="G61" s="8"/>
      <c r="H61" s="8"/>
    </row>
    <row r="62" spans="1:10" x14ac:dyDescent="0.25">
      <c r="A62" s="8"/>
      <c r="B62" s="8"/>
      <c r="C62" s="8"/>
      <c r="D62" s="8"/>
      <c r="E62" s="8"/>
      <c r="F62" s="8"/>
      <c r="G62" s="8"/>
      <c r="H62" s="8"/>
    </row>
    <row r="63" spans="1:10" x14ac:dyDescent="0.25">
      <c r="A63" s="8"/>
      <c r="B63" s="8"/>
      <c r="C63" s="8"/>
      <c r="D63" s="8"/>
      <c r="E63" s="8"/>
      <c r="F63" s="8"/>
      <c r="G63" s="8"/>
      <c r="H63" s="8"/>
    </row>
    <row r="64" spans="1:10"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row r="215" spans="1:8" x14ac:dyDescent="0.25">
      <c r="A215" s="8"/>
      <c r="B215" s="8"/>
      <c r="C215" s="8"/>
      <c r="D215" s="8"/>
      <c r="E215" s="8"/>
      <c r="F215" s="8"/>
      <c r="G215" s="8"/>
      <c r="H215" s="8"/>
    </row>
    <row r="216" spans="1:8" x14ac:dyDescent="0.25">
      <c r="A216" s="8"/>
      <c r="B216" s="8"/>
      <c r="C216" s="8"/>
      <c r="D216" s="8"/>
      <c r="E216" s="8"/>
      <c r="F216" s="8"/>
      <c r="G216" s="8"/>
      <c r="H216" s="8"/>
    </row>
    <row r="217" spans="1:8" x14ac:dyDescent="0.25">
      <c r="A217" s="8"/>
      <c r="B217" s="8"/>
      <c r="C217" s="8"/>
      <c r="D217" s="8"/>
      <c r="E217" s="8"/>
      <c r="F217" s="8"/>
      <c r="G217" s="8"/>
      <c r="H217" s="8"/>
    </row>
    <row r="218" spans="1:8" x14ac:dyDescent="0.25">
      <c r="A218" s="8"/>
      <c r="B218" s="8"/>
      <c r="C218" s="8"/>
      <c r="D218" s="8"/>
      <c r="E218" s="8"/>
      <c r="F218" s="8"/>
      <c r="G218" s="8"/>
      <c r="H218" s="8"/>
    </row>
    <row r="219" spans="1:8" x14ac:dyDescent="0.25">
      <c r="A219" s="8"/>
      <c r="B219" s="8"/>
      <c r="C219" s="8"/>
      <c r="D219" s="8"/>
      <c r="E219" s="8"/>
      <c r="F219" s="8"/>
      <c r="G219" s="8"/>
      <c r="H219" s="8"/>
    </row>
    <row r="220" spans="1:8" x14ac:dyDescent="0.25">
      <c r="A220" s="8"/>
      <c r="B220" s="8"/>
      <c r="C220" s="8"/>
      <c r="D220" s="8"/>
      <c r="E220" s="8"/>
      <c r="F220" s="8"/>
      <c r="G220" s="8"/>
      <c r="H220" s="8"/>
    </row>
    <row r="221" spans="1:8" x14ac:dyDescent="0.25">
      <c r="A221" s="8"/>
      <c r="B221" s="8"/>
      <c r="C221" s="8"/>
      <c r="D221" s="8"/>
      <c r="E221" s="8"/>
      <c r="F221" s="8"/>
      <c r="G221" s="8"/>
      <c r="H221" s="8"/>
    </row>
    <row r="222" spans="1:8" x14ac:dyDescent="0.25">
      <c r="A222" s="8"/>
      <c r="B222" s="8"/>
      <c r="C222" s="8"/>
      <c r="D222" s="8"/>
      <c r="E222" s="8"/>
      <c r="F222" s="8"/>
      <c r="G222" s="8"/>
      <c r="H222" s="8"/>
    </row>
    <row r="223" spans="1:8" x14ac:dyDescent="0.25">
      <c r="A223" s="8"/>
      <c r="B223" s="8"/>
      <c r="C223" s="8"/>
      <c r="D223" s="8"/>
      <c r="E223" s="8"/>
      <c r="F223" s="8"/>
      <c r="G223" s="8"/>
      <c r="H223" s="8"/>
    </row>
    <row r="224" spans="1:8" x14ac:dyDescent="0.25">
      <c r="A224" s="8"/>
      <c r="B224" s="8"/>
      <c r="C224" s="8"/>
      <c r="D224" s="8"/>
      <c r="E224" s="8"/>
      <c r="F224" s="8"/>
      <c r="G224" s="8"/>
      <c r="H224" s="8"/>
    </row>
    <row r="225" spans="1:8" x14ac:dyDescent="0.25">
      <c r="A225" s="8"/>
      <c r="B225" s="8"/>
      <c r="C225" s="8"/>
      <c r="D225" s="8"/>
      <c r="E225" s="8"/>
      <c r="F225" s="8"/>
      <c r="G225" s="8"/>
      <c r="H225" s="8"/>
    </row>
    <row r="226" spans="1:8" x14ac:dyDescent="0.25">
      <c r="A226" s="8"/>
      <c r="B226" s="8"/>
      <c r="C226" s="8"/>
      <c r="D226" s="8"/>
      <c r="E226" s="8"/>
      <c r="F226" s="8"/>
      <c r="G226" s="8"/>
      <c r="H226" s="8"/>
    </row>
    <row r="227" spans="1:8" x14ac:dyDescent="0.25">
      <c r="A227" s="8"/>
      <c r="B227" s="8"/>
      <c r="C227" s="8"/>
      <c r="D227" s="8"/>
      <c r="E227" s="8"/>
      <c r="F227" s="8"/>
      <c r="G227" s="8"/>
      <c r="H227" s="8"/>
    </row>
    <row r="228" spans="1:8" x14ac:dyDescent="0.25">
      <c r="A228" s="8"/>
      <c r="B228" s="8"/>
      <c r="C228" s="8"/>
      <c r="D228" s="8"/>
      <c r="E228" s="8"/>
      <c r="F228" s="8"/>
      <c r="G228" s="8"/>
      <c r="H228" s="8"/>
    </row>
    <row r="229" spans="1:8" x14ac:dyDescent="0.25">
      <c r="A229" s="8"/>
      <c r="B229" s="8"/>
      <c r="C229" s="8"/>
      <c r="D229" s="8"/>
      <c r="E229" s="8"/>
      <c r="F229" s="8"/>
      <c r="G229" s="8"/>
      <c r="H229" s="8"/>
    </row>
    <row r="230" spans="1:8" x14ac:dyDescent="0.25">
      <c r="A230" s="8"/>
      <c r="B230" s="8"/>
      <c r="C230" s="8"/>
      <c r="D230" s="8"/>
      <c r="E230" s="8"/>
      <c r="F230" s="8"/>
      <c r="G230" s="8"/>
      <c r="H230" s="8"/>
    </row>
    <row r="231" spans="1:8" x14ac:dyDescent="0.25">
      <c r="A231" s="8"/>
      <c r="B231" s="8"/>
      <c r="C231" s="8"/>
      <c r="D231" s="8"/>
      <c r="E231" s="8"/>
      <c r="F231" s="8"/>
      <c r="G231" s="8"/>
      <c r="H231" s="8"/>
    </row>
    <row r="232" spans="1:8" x14ac:dyDescent="0.25">
      <c r="A232" s="8"/>
      <c r="B232" s="8"/>
      <c r="C232" s="8"/>
      <c r="D232" s="8"/>
      <c r="E232" s="8"/>
      <c r="F232" s="8"/>
      <c r="G232" s="8"/>
      <c r="H232" s="8"/>
    </row>
    <row r="233" spans="1:8" x14ac:dyDescent="0.25">
      <c r="A233" s="8"/>
      <c r="B233" s="8"/>
      <c r="C233" s="8"/>
      <c r="D233" s="8"/>
      <c r="E233" s="8"/>
      <c r="F233" s="8"/>
      <c r="G233" s="8"/>
      <c r="H233" s="8"/>
    </row>
    <row r="234" spans="1:8" x14ac:dyDescent="0.25">
      <c r="A234" s="8"/>
      <c r="B234" s="8"/>
      <c r="C234" s="8"/>
      <c r="D234" s="8"/>
      <c r="E234" s="8"/>
      <c r="F234" s="8"/>
      <c r="G234" s="8"/>
      <c r="H234" s="8"/>
    </row>
    <row r="235" spans="1:8" x14ac:dyDescent="0.25">
      <c r="A235" s="8"/>
      <c r="B235" s="8"/>
      <c r="C235" s="8"/>
      <c r="D235" s="8"/>
      <c r="E235" s="8"/>
      <c r="F235" s="8"/>
      <c r="G235" s="8"/>
      <c r="H235" s="8"/>
    </row>
    <row r="236" spans="1:8" x14ac:dyDescent="0.25">
      <c r="A236" s="8"/>
      <c r="B236" s="8"/>
      <c r="C236" s="8"/>
      <c r="D236" s="8"/>
      <c r="E236" s="8"/>
      <c r="F236" s="8"/>
      <c r="G236" s="8"/>
      <c r="H236" s="8"/>
    </row>
    <row r="237" spans="1:8" x14ac:dyDescent="0.25">
      <c r="A237" s="8"/>
      <c r="B237" s="8"/>
      <c r="C237" s="8"/>
      <c r="D237" s="8"/>
      <c r="E237" s="8"/>
      <c r="F237" s="8"/>
      <c r="G237" s="8"/>
      <c r="H237" s="8"/>
    </row>
    <row r="238" spans="1:8" x14ac:dyDescent="0.25">
      <c r="A238" s="8"/>
      <c r="B238" s="8"/>
      <c r="C238" s="8"/>
      <c r="D238" s="8"/>
      <c r="E238" s="8"/>
      <c r="F238" s="8"/>
      <c r="G238" s="8"/>
      <c r="H238" s="8"/>
    </row>
    <row r="239" spans="1:8" x14ac:dyDescent="0.25">
      <c r="A239" s="8"/>
      <c r="B239" s="8"/>
      <c r="C239" s="8"/>
      <c r="D239" s="8"/>
      <c r="E239" s="8"/>
      <c r="F239" s="8"/>
      <c r="G239" s="8"/>
      <c r="H239" s="8"/>
    </row>
    <row r="240" spans="1:8" x14ac:dyDescent="0.25">
      <c r="A240" s="8"/>
      <c r="B240" s="8"/>
      <c r="C240" s="8"/>
      <c r="D240" s="8"/>
      <c r="E240" s="8"/>
      <c r="F240" s="8"/>
      <c r="G240" s="8"/>
      <c r="H240" s="8"/>
    </row>
    <row r="241" spans="1:8" x14ac:dyDescent="0.25">
      <c r="A241" s="8"/>
      <c r="B241" s="8"/>
      <c r="C241" s="8"/>
      <c r="D241" s="8"/>
      <c r="E241" s="8"/>
      <c r="F241" s="8"/>
      <c r="G241" s="8"/>
      <c r="H241" s="8"/>
    </row>
    <row r="242" spans="1:8" x14ac:dyDescent="0.25">
      <c r="A242" s="8"/>
      <c r="B242" s="8"/>
      <c r="C242" s="8"/>
      <c r="D242" s="8"/>
      <c r="E242" s="8"/>
      <c r="F242" s="8"/>
      <c r="G242" s="8"/>
      <c r="H242" s="8"/>
    </row>
    <row r="243" spans="1:8" x14ac:dyDescent="0.25">
      <c r="A243" s="8"/>
      <c r="B243" s="8"/>
      <c r="C243" s="8"/>
      <c r="D243" s="8"/>
      <c r="E243" s="8"/>
      <c r="F243" s="8"/>
      <c r="G243" s="8"/>
      <c r="H243" s="8"/>
    </row>
    <row r="244" spans="1:8" x14ac:dyDescent="0.25">
      <c r="A244" s="8"/>
      <c r="B244" s="8"/>
      <c r="C244" s="8"/>
      <c r="D244" s="8"/>
      <c r="E244" s="8"/>
      <c r="F244" s="8"/>
      <c r="G244" s="8"/>
      <c r="H244" s="8"/>
    </row>
  </sheetData>
  <sheetProtection sheet="1" objects="1" scenarios="1" formatCells="0" formatRows="0" insertRows="0"/>
  <mergeCells count="30">
    <mergeCell ref="F58:G58"/>
    <mergeCell ref="B44:H44"/>
    <mergeCell ref="D6:E6"/>
    <mergeCell ref="D7:E7"/>
    <mergeCell ref="D8:E8"/>
    <mergeCell ref="D9:E9"/>
    <mergeCell ref="D10:E10"/>
    <mergeCell ref="D16:E16"/>
    <mergeCell ref="D20:E20"/>
    <mergeCell ref="D21:E21"/>
    <mergeCell ref="D25:E25"/>
    <mergeCell ref="D26:E26"/>
    <mergeCell ref="D12:E12"/>
    <mergeCell ref="D13:E13"/>
    <mergeCell ref="D14:E14"/>
    <mergeCell ref="D29:E29"/>
    <mergeCell ref="B1:G1"/>
    <mergeCell ref="D22:E22"/>
    <mergeCell ref="B2:H2"/>
    <mergeCell ref="F4:G4"/>
    <mergeCell ref="B4:C5"/>
    <mergeCell ref="H4:H5"/>
    <mergeCell ref="D4:E5"/>
    <mergeCell ref="D19:E19"/>
    <mergeCell ref="D31:E31"/>
    <mergeCell ref="D32:E32"/>
    <mergeCell ref="D15:E15"/>
    <mergeCell ref="D17:E17"/>
    <mergeCell ref="D18:E18"/>
    <mergeCell ref="D23:E23"/>
  </mergeCells>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zoomScaleNormal="100" workbookViewId="0"/>
  </sheetViews>
  <sheetFormatPr defaultRowHeight="15" x14ac:dyDescent="0.25"/>
  <cols>
    <col min="1" max="1" width="2.85546875" style="8" customWidth="1"/>
    <col min="2"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3">
      <c r="B1" s="814" t="s">
        <v>230</v>
      </c>
      <c r="C1" s="814"/>
      <c r="D1" s="814"/>
      <c r="E1" s="814"/>
      <c r="F1" s="814"/>
      <c r="G1" s="814"/>
      <c r="H1" s="814"/>
      <c r="I1" s="149">
        <f>+'Section A'!D3</f>
        <v>0</v>
      </c>
    </row>
    <row r="2" spans="2:23" ht="79.5" customHeight="1" x14ac:dyDescent="0.25">
      <c r="B2" s="819" t="s">
        <v>316</v>
      </c>
      <c r="C2" s="819"/>
      <c r="D2" s="819"/>
      <c r="E2" s="819"/>
      <c r="F2" s="819"/>
      <c r="G2" s="819"/>
      <c r="H2" s="819"/>
      <c r="I2" s="819"/>
      <c r="J2" s="30"/>
      <c r="K2" s="30"/>
    </row>
    <row r="3" spans="2:23" x14ac:dyDescent="0.25">
      <c r="C3" s="30"/>
      <c r="D3" s="30"/>
      <c r="E3" s="30"/>
      <c r="F3" s="30"/>
      <c r="G3" s="30"/>
      <c r="H3" s="30"/>
      <c r="I3" s="30"/>
      <c r="J3" s="30"/>
      <c r="K3" s="30"/>
    </row>
    <row r="4" spans="2:23" x14ac:dyDescent="0.25">
      <c r="B4" s="820" t="s">
        <v>48</v>
      </c>
      <c r="C4" s="820" t="s">
        <v>49</v>
      </c>
      <c r="D4" s="828" t="s">
        <v>35</v>
      </c>
      <c r="E4" s="828"/>
      <c r="F4" s="828"/>
      <c r="G4" s="828"/>
      <c r="H4" s="828"/>
      <c r="I4" s="820" t="s">
        <v>41</v>
      </c>
      <c r="J4" s="30"/>
      <c r="K4" s="30"/>
    </row>
    <row r="5" spans="2:23" x14ac:dyDescent="0.25">
      <c r="B5" s="820"/>
      <c r="C5" s="820"/>
      <c r="D5" s="119" t="s">
        <v>50</v>
      </c>
      <c r="E5" s="119" t="s">
        <v>51</v>
      </c>
      <c r="F5" s="119" t="s">
        <v>52</v>
      </c>
      <c r="G5" s="119" t="s">
        <v>53</v>
      </c>
      <c r="H5" s="119" t="s">
        <v>54</v>
      </c>
      <c r="I5" s="820"/>
      <c r="J5" s="30"/>
      <c r="K5" s="30"/>
    </row>
    <row r="6" spans="2:23" s="289" customFormat="1" x14ac:dyDescent="0.25">
      <c r="B6" s="317"/>
      <c r="C6" s="317"/>
      <c r="D6" s="317"/>
      <c r="E6" s="543"/>
      <c r="F6" s="318"/>
      <c r="G6" s="318"/>
      <c r="H6" s="318"/>
      <c r="I6" s="285">
        <f>ROUND(+E6*F6*G6*H6,2)</f>
        <v>0</v>
      </c>
      <c r="J6" s="359"/>
      <c r="K6" s="359"/>
    </row>
    <row r="7" spans="2:23" s="289" customFormat="1" x14ac:dyDescent="0.25">
      <c r="B7" s="317"/>
      <c r="C7" s="317"/>
      <c r="D7" s="317"/>
      <c r="E7" s="543"/>
      <c r="F7" s="318"/>
      <c r="G7" s="318"/>
      <c r="H7" s="318"/>
      <c r="I7" s="285">
        <f>ROUND(+E7*F7*G7*H7,2)</f>
        <v>0</v>
      </c>
      <c r="J7" s="282"/>
      <c r="K7" s="282"/>
    </row>
    <row r="8" spans="2:23" s="289" customFormat="1" x14ac:dyDescent="0.25">
      <c r="B8" s="317"/>
      <c r="C8" s="317"/>
      <c r="D8" s="317"/>
      <c r="E8" s="543"/>
      <c r="F8" s="318"/>
      <c r="G8" s="318"/>
      <c r="H8" s="318"/>
      <c r="I8" s="285">
        <f>ROUND(+E8*F8*G8*H8,2)</f>
        <v>0</v>
      </c>
      <c r="K8" s="282"/>
    </row>
    <row r="9" spans="2:23" s="289" customFormat="1" ht="17.25" x14ac:dyDescent="0.4">
      <c r="B9" s="317"/>
      <c r="C9" s="317"/>
      <c r="D9" s="317"/>
      <c r="E9" s="543"/>
      <c r="F9" s="318"/>
      <c r="G9" s="318"/>
      <c r="H9" s="318"/>
      <c r="I9" s="288">
        <f>ROUND(+E9*F9*G9*H9,2)</f>
        <v>0</v>
      </c>
      <c r="K9" s="282"/>
    </row>
    <row r="10" spans="2:23" s="289" customFormat="1" x14ac:dyDescent="0.25">
      <c r="E10" s="293"/>
      <c r="G10" s="290"/>
      <c r="H10" s="291" t="s">
        <v>340</v>
      </c>
      <c r="I10" s="285">
        <f>ROUND(SUM(I6:I9),2)</f>
        <v>0</v>
      </c>
      <c r="K10" s="292" t="s">
        <v>327</v>
      </c>
      <c r="P10" s="281"/>
      <c r="Q10" s="282"/>
      <c r="R10" s="282"/>
      <c r="S10" s="282"/>
      <c r="T10" s="282"/>
      <c r="U10" s="282"/>
      <c r="V10" s="282"/>
      <c r="W10" s="282"/>
    </row>
    <row r="11" spans="2:23" s="289" customFormat="1" x14ac:dyDescent="0.25">
      <c r="B11" s="282"/>
      <c r="C11" s="282"/>
      <c r="D11" s="287"/>
      <c r="E11" s="373"/>
      <c r="F11" s="282"/>
      <c r="G11" s="296"/>
      <c r="H11" s="296"/>
      <c r="I11" s="285"/>
      <c r="J11" s="374"/>
      <c r="K11" s="292"/>
      <c r="P11" s="372"/>
      <c r="Q11" s="372"/>
      <c r="R11" s="371"/>
      <c r="S11" s="370"/>
      <c r="T11" s="375"/>
      <c r="U11" s="375"/>
      <c r="V11" s="282"/>
      <c r="W11" s="363"/>
    </row>
    <row r="12" spans="2:23" s="289" customFormat="1" x14ac:dyDescent="0.25">
      <c r="B12" s="317"/>
      <c r="C12" s="317"/>
      <c r="D12" s="317"/>
      <c r="E12" s="543"/>
      <c r="F12" s="318"/>
      <c r="G12" s="318"/>
      <c r="H12" s="318"/>
      <c r="I12" s="285">
        <f>ROUND(+E12*F12*G12*H12,2)</f>
        <v>0</v>
      </c>
      <c r="J12" s="359"/>
      <c r="K12" s="359"/>
    </row>
    <row r="13" spans="2:23" s="289" customFormat="1" x14ac:dyDescent="0.25">
      <c r="B13" s="317"/>
      <c r="C13" s="317"/>
      <c r="D13" s="317"/>
      <c r="E13" s="543"/>
      <c r="F13" s="318"/>
      <c r="G13" s="318"/>
      <c r="H13" s="318"/>
      <c r="I13" s="285">
        <f>ROUND(+E13*F13*G13*H13,2)</f>
        <v>0</v>
      </c>
      <c r="J13" s="282"/>
      <c r="K13" s="282"/>
    </row>
    <row r="14" spans="2:23" s="289" customFormat="1" x14ac:dyDescent="0.25">
      <c r="B14" s="317"/>
      <c r="C14" s="317"/>
      <c r="D14" s="317"/>
      <c r="E14" s="543"/>
      <c r="F14" s="318"/>
      <c r="G14" s="318"/>
      <c r="H14" s="318"/>
      <c r="I14" s="285">
        <f>ROUND(+E14*F14*G14*H14,2)</f>
        <v>0</v>
      </c>
      <c r="K14" s="282"/>
    </row>
    <row r="15" spans="2:23" s="289" customFormat="1" ht="17.25" x14ac:dyDescent="0.4">
      <c r="B15" s="317"/>
      <c r="C15" s="317"/>
      <c r="D15" s="317"/>
      <c r="E15" s="543"/>
      <c r="F15" s="318"/>
      <c r="G15" s="318"/>
      <c r="H15" s="318"/>
      <c r="I15" s="288">
        <f>ROUND(+E15*F15*G15*H15,2)</f>
        <v>0</v>
      </c>
      <c r="K15" s="282"/>
    </row>
    <row r="16" spans="2:23" s="289" customFormat="1" x14ac:dyDescent="0.25">
      <c r="E16" s="293"/>
      <c r="G16" s="290"/>
      <c r="H16" s="291" t="s">
        <v>343</v>
      </c>
      <c r="I16" s="285">
        <f>ROUND(SUM(I12:I15),2)</f>
        <v>0</v>
      </c>
      <c r="K16" s="292" t="s">
        <v>327</v>
      </c>
      <c r="P16" s="281"/>
      <c r="Q16" s="282"/>
      <c r="R16" s="282"/>
      <c r="S16" s="282"/>
      <c r="T16" s="282"/>
      <c r="U16" s="282"/>
      <c r="V16" s="282"/>
      <c r="W16" s="282"/>
    </row>
    <row r="17" spans="2:23" s="289" customFormat="1" x14ac:dyDescent="0.25">
      <c r="E17" s="293"/>
      <c r="I17" s="293"/>
      <c r="K17" s="282"/>
      <c r="P17" s="433"/>
      <c r="Q17" s="433"/>
      <c r="R17" s="281"/>
      <c r="S17" s="281"/>
      <c r="T17" s="433"/>
      <c r="U17" s="433"/>
      <c r="V17" s="282"/>
      <c r="W17" s="281"/>
    </row>
    <row r="18" spans="2:23" s="289" customFormat="1" ht="17.25" x14ac:dyDescent="0.4">
      <c r="B18" s="317"/>
      <c r="C18" s="317"/>
      <c r="D18" s="317"/>
      <c r="E18" s="543"/>
      <c r="F18" s="318"/>
      <c r="G18" s="318"/>
      <c r="H18" s="318"/>
      <c r="I18" s="288">
        <f>ROUND(+E18*F18*G18*H18,2)</f>
        <v>0</v>
      </c>
      <c r="K18" s="282"/>
      <c r="P18" s="826"/>
      <c r="Q18" s="827"/>
      <c r="R18" s="370"/>
      <c r="S18" s="370"/>
      <c r="T18" s="449"/>
      <c r="U18" s="449"/>
      <c r="V18" s="282"/>
      <c r="W18" s="363"/>
    </row>
    <row r="19" spans="2:23" s="289" customFormat="1" x14ac:dyDescent="0.25">
      <c r="E19" s="293"/>
      <c r="G19" s="295"/>
      <c r="H19" s="296" t="s">
        <v>341</v>
      </c>
      <c r="I19" s="285">
        <f>ROUND(+I18,2)</f>
        <v>0</v>
      </c>
      <c r="K19" s="292" t="s">
        <v>328</v>
      </c>
      <c r="P19" s="437"/>
      <c r="Q19" s="437"/>
      <c r="R19" s="371"/>
      <c r="S19" s="370"/>
      <c r="T19" s="448"/>
      <c r="U19" s="448"/>
      <c r="V19" s="282"/>
      <c r="W19" s="363"/>
    </row>
    <row r="20" spans="2:23" s="289" customFormat="1" x14ac:dyDescent="0.25">
      <c r="E20" s="293"/>
      <c r="I20" s="293"/>
      <c r="K20" s="282"/>
      <c r="P20" s="433"/>
      <c r="Q20" s="433"/>
      <c r="R20" s="281"/>
      <c r="S20" s="281"/>
      <c r="T20" s="433"/>
      <c r="U20" s="433"/>
      <c r="V20" s="282"/>
      <c r="W20" s="281"/>
    </row>
    <row r="21" spans="2:23" s="289" customFormat="1" ht="17.25" x14ac:dyDescent="0.4">
      <c r="B21" s="317"/>
      <c r="C21" s="317"/>
      <c r="D21" s="317"/>
      <c r="E21" s="543"/>
      <c r="F21" s="318"/>
      <c r="G21" s="318"/>
      <c r="H21" s="318"/>
      <c r="I21" s="288">
        <f>ROUND(+E21*F21*G21*H21,2)</f>
        <v>0</v>
      </c>
      <c r="K21" s="282"/>
      <c r="P21" s="435"/>
      <c r="Q21" s="435"/>
      <c r="R21" s="370"/>
      <c r="S21" s="370"/>
      <c r="T21" s="449"/>
      <c r="U21" s="449"/>
      <c r="V21" s="282"/>
      <c r="W21" s="363"/>
    </row>
    <row r="22" spans="2:23" s="289" customFormat="1" x14ac:dyDescent="0.25">
      <c r="E22" s="293"/>
      <c r="G22" s="295"/>
      <c r="H22" s="296" t="s">
        <v>344</v>
      </c>
      <c r="I22" s="285">
        <f>ROUND(+I21,2)</f>
        <v>0</v>
      </c>
      <c r="K22" s="292" t="s">
        <v>328</v>
      </c>
      <c r="P22" s="437"/>
      <c r="Q22" s="437"/>
      <c r="R22" s="371"/>
      <c r="S22" s="370"/>
      <c r="T22" s="448"/>
      <c r="U22" s="448"/>
      <c r="V22" s="282"/>
      <c r="W22" s="363"/>
    </row>
    <row r="23" spans="2:23" s="289" customFormat="1" x14ac:dyDescent="0.25">
      <c r="E23" s="293"/>
      <c r="I23" s="293"/>
      <c r="K23" s="282"/>
      <c r="P23" s="372"/>
      <c r="Q23" s="372"/>
      <c r="R23" s="371"/>
      <c r="S23" s="370"/>
      <c r="T23" s="448"/>
      <c r="U23" s="448"/>
      <c r="V23" s="282"/>
      <c r="W23" s="363"/>
    </row>
    <row r="24" spans="2:23" s="289" customFormat="1" ht="17.25" x14ac:dyDescent="0.4">
      <c r="B24" s="317"/>
      <c r="C24" s="317"/>
      <c r="D24" s="317"/>
      <c r="E24" s="543"/>
      <c r="F24" s="318"/>
      <c r="G24" s="318"/>
      <c r="H24" s="318"/>
      <c r="I24" s="288">
        <f>ROUND(+E24*F24*G24*H24,2)</f>
        <v>0</v>
      </c>
      <c r="K24" s="282"/>
      <c r="P24" s="372"/>
      <c r="Q24" s="372"/>
      <c r="R24" s="371"/>
      <c r="S24" s="370"/>
      <c r="T24" s="448"/>
      <c r="U24" s="448"/>
      <c r="V24" s="282"/>
      <c r="W24" s="363"/>
    </row>
    <row r="25" spans="2:23" s="289" customFormat="1" x14ac:dyDescent="0.25">
      <c r="B25" s="282"/>
      <c r="C25" s="282"/>
      <c r="D25" s="287"/>
      <c r="E25" s="373"/>
      <c r="F25" s="282"/>
      <c r="G25" s="295"/>
      <c r="H25" s="296" t="s">
        <v>342</v>
      </c>
      <c r="I25" s="285">
        <f>ROUND(+I24,2)</f>
        <v>0</v>
      </c>
      <c r="J25" s="374"/>
      <c r="K25" s="292" t="s">
        <v>329</v>
      </c>
      <c r="P25" s="372"/>
      <c r="Q25" s="372"/>
      <c r="R25" s="371"/>
      <c r="S25" s="370"/>
      <c r="T25" s="448"/>
      <c r="U25" s="448"/>
      <c r="V25" s="282"/>
      <c r="W25" s="363"/>
    </row>
    <row r="26" spans="2:23" s="289" customFormat="1" x14ac:dyDescent="0.25">
      <c r="E26" s="293"/>
      <c r="I26" s="293"/>
      <c r="K26" s="282"/>
      <c r="P26" s="372"/>
      <c r="Q26" s="372"/>
      <c r="R26" s="371"/>
      <c r="S26" s="370"/>
      <c r="T26" s="448"/>
      <c r="U26" s="448"/>
      <c r="V26" s="282"/>
      <c r="W26" s="363"/>
    </row>
    <row r="27" spans="2:23" s="289" customFormat="1" ht="17.25" x14ac:dyDescent="0.4">
      <c r="B27" s="317"/>
      <c r="C27" s="317"/>
      <c r="D27" s="317"/>
      <c r="E27" s="543"/>
      <c r="F27" s="318"/>
      <c r="G27" s="318"/>
      <c r="H27" s="318"/>
      <c r="I27" s="288">
        <f>ROUND(+E27*F27*G27*H27,2)</f>
        <v>0</v>
      </c>
      <c r="K27" s="282"/>
      <c r="P27" s="372"/>
      <c r="Q27" s="372"/>
      <c r="R27" s="371"/>
      <c r="S27" s="370"/>
      <c r="T27" s="448"/>
      <c r="U27" s="448"/>
      <c r="V27" s="282"/>
      <c r="W27" s="363"/>
    </row>
    <row r="28" spans="2:23" s="289" customFormat="1" x14ac:dyDescent="0.25">
      <c r="B28" s="282"/>
      <c r="C28" s="282"/>
      <c r="D28" s="287"/>
      <c r="E28" s="373"/>
      <c r="F28" s="282"/>
      <c r="G28" s="295"/>
      <c r="H28" s="296" t="s">
        <v>345</v>
      </c>
      <c r="I28" s="285">
        <f>ROUND(+I27,2)</f>
        <v>0</v>
      </c>
      <c r="J28" s="374"/>
      <c r="K28" s="292" t="s">
        <v>329</v>
      </c>
      <c r="P28" s="372"/>
      <c r="Q28" s="372"/>
      <c r="R28" s="371"/>
      <c r="S28" s="370"/>
      <c r="T28" s="448"/>
      <c r="U28" s="448"/>
      <c r="V28" s="282"/>
      <c r="W28" s="363"/>
    </row>
    <row r="29" spans="2:23" s="289" customFormat="1" x14ac:dyDescent="0.25">
      <c r="B29" s="282"/>
      <c r="C29" s="282"/>
      <c r="D29" s="287"/>
      <c r="E29" s="373"/>
      <c r="F29" s="282"/>
      <c r="G29" s="295"/>
      <c r="H29" s="429"/>
      <c r="I29" s="285"/>
      <c r="J29" s="374"/>
      <c r="K29" s="292"/>
      <c r="P29" s="437"/>
      <c r="Q29" s="437"/>
      <c r="R29" s="371"/>
      <c r="S29" s="434"/>
      <c r="T29" s="448"/>
      <c r="U29" s="448"/>
      <c r="V29" s="282"/>
      <c r="W29" s="436"/>
    </row>
    <row r="30" spans="2:23" s="289" customFormat="1" ht="17.25" x14ac:dyDescent="0.4">
      <c r="B30" s="317"/>
      <c r="C30" s="317"/>
      <c r="D30" s="317"/>
      <c r="E30" s="543"/>
      <c r="F30" s="318"/>
      <c r="G30" s="318"/>
      <c r="H30" s="318"/>
      <c r="I30" s="288">
        <f>ROUND(+E30*F30*G30*H30,2)</f>
        <v>0</v>
      </c>
      <c r="K30" s="282"/>
      <c r="P30" s="437"/>
      <c r="Q30" s="437"/>
      <c r="R30" s="371"/>
      <c r="S30" s="434"/>
      <c r="T30" s="448"/>
      <c r="U30" s="448"/>
      <c r="V30" s="282"/>
      <c r="W30" s="436"/>
    </row>
    <row r="31" spans="2:23" s="289" customFormat="1" x14ac:dyDescent="0.25">
      <c r="B31" s="282"/>
      <c r="C31" s="282"/>
      <c r="D31" s="287"/>
      <c r="E31" s="373"/>
      <c r="F31" s="282"/>
      <c r="G31" s="295"/>
      <c r="H31" s="429" t="s">
        <v>403</v>
      </c>
      <c r="I31" s="285">
        <f>ROUND(+I30,2)</f>
        <v>0</v>
      </c>
      <c r="J31" s="374"/>
      <c r="K31" s="292" t="s">
        <v>411</v>
      </c>
      <c r="P31" s="437"/>
      <c r="Q31" s="437"/>
      <c r="R31" s="371"/>
      <c r="S31" s="434"/>
      <c r="T31" s="448"/>
      <c r="U31" s="448"/>
      <c r="V31" s="282"/>
      <c r="W31" s="436"/>
    </row>
    <row r="32" spans="2:23" s="289" customFormat="1" x14ac:dyDescent="0.25">
      <c r="E32" s="293"/>
      <c r="I32" s="293"/>
      <c r="K32" s="282"/>
      <c r="P32" s="437"/>
      <c r="Q32" s="437"/>
      <c r="R32" s="371"/>
      <c r="S32" s="434"/>
      <c r="T32" s="448"/>
      <c r="U32" s="448"/>
      <c r="V32" s="282"/>
      <c r="W32" s="436"/>
    </row>
    <row r="33" spans="2:23" s="289" customFormat="1" ht="17.25" x14ac:dyDescent="0.4">
      <c r="B33" s="317"/>
      <c r="C33" s="317"/>
      <c r="D33" s="317"/>
      <c r="E33" s="543"/>
      <c r="F33" s="318"/>
      <c r="G33" s="318"/>
      <c r="H33" s="318"/>
      <c r="I33" s="288">
        <f>ROUND(+E33*F33*G33*H33,2)</f>
        <v>0</v>
      </c>
      <c r="K33" s="282"/>
      <c r="P33" s="437"/>
      <c r="Q33" s="437"/>
      <c r="R33" s="371"/>
      <c r="S33" s="434"/>
      <c r="T33" s="448"/>
      <c r="U33" s="448"/>
      <c r="V33" s="282"/>
      <c r="W33" s="436"/>
    </row>
    <row r="34" spans="2:23" s="289" customFormat="1" x14ac:dyDescent="0.25">
      <c r="B34" s="282"/>
      <c r="C34" s="282"/>
      <c r="D34" s="287"/>
      <c r="E34" s="373"/>
      <c r="F34" s="282"/>
      <c r="G34" s="295"/>
      <c r="H34" s="429" t="s">
        <v>404</v>
      </c>
      <c r="I34" s="285">
        <f>ROUND(+I33,2)</f>
        <v>0</v>
      </c>
      <c r="J34" s="374"/>
      <c r="K34" s="292" t="s">
        <v>411</v>
      </c>
      <c r="P34" s="437"/>
      <c r="Q34" s="437"/>
      <c r="R34" s="371"/>
      <c r="S34" s="434"/>
      <c r="T34" s="448"/>
      <c r="U34" s="448"/>
      <c r="V34" s="282"/>
      <c r="W34" s="436"/>
    </row>
    <row r="35" spans="2:23" s="289" customFormat="1" x14ac:dyDescent="0.25">
      <c r="E35" s="293"/>
      <c r="I35" s="332"/>
      <c r="K35" s="286"/>
    </row>
    <row r="36" spans="2:23" x14ac:dyDescent="0.25">
      <c r="B36" s="27" t="s">
        <v>55</v>
      </c>
      <c r="C36" s="298"/>
      <c r="D36" s="298"/>
      <c r="E36" s="298"/>
      <c r="F36" s="298"/>
      <c r="G36" s="298"/>
      <c r="H36" s="298"/>
      <c r="I36" s="376"/>
      <c r="K36" s="196" t="s">
        <v>323</v>
      </c>
    </row>
    <row r="37" spans="2:23" x14ac:dyDescent="0.25">
      <c r="B37" s="336"/>
      <c r="C37" s="301"/>
      <c r="D37" s="301"/>
      <c r="E37" s="301"/>
      <c r="F37" s="301"/>
      <c r="G37" s="301"/>
      <c r="H37" s="301"/>
      <c r="I37" s="377"/>
      <c r="K37" s="194"/>
    </row>
    <row r="38" spans="2:23" x14ac:dyDescent="0.25">
      <c r="B38" s="304"/>
      <c r="C38" s="302"/>
      <c r="D38" s="302"/>
      <c r="E38" s="302"/>
      <c r="F38" s="302"/>
      <c r="G38" s="302"/>
      <c r="H38" s="302"/>
      <c r="I38" s="378"/>
      <c r="K38" s="194"/>
    </row>
    <row r="39" spans="2:23" x14ac:dyDescent="0.25">
      <c r="B39" s="304"/>
      <c r="C39" s="302"/>
      <c r="D39" s="302"/>
      <c r="E39" s="302"/>
      <c r="F39" s="302"/>
      <c r="G39" s="302"/>
      <c r="H39" s="302"/>
      <c r="I39" s="379"/>
      <c r="K39" s="194"/>
    </row>
    <row r="40" spans="2:23" x14ac:dyDescent="0.25">
      <c r="B40" s="304"/>
      <c r="C40" s="302"/>
      <c r="D40" s="302"/>
      <c r="E40" s="302"/>
      <c r="F40" s="302"/>
      <c r="G40" s="24"/>
      <c r="H40" s="180" t="s">
        <v>340</v>
      </c>
      <c r="I40" s="166">
        <f>ROUND(+I10,2)</f>
        <v>0</v>
      </c>
      <c r="K40" s="194"/>
    </row>
    <row r="41" spans="2:23" x14ac:dyDescent="0.25">
      <c r="B41" s="305"/>
      <c r="C41" s="306"/>
      <c r="D41" s="306"/>
      <c r="E41" s="306"/>
      <c r="F41" s="307"/>
      <c r="G41" s="116"/>
      <c r="H41" s="239" t="s">
        <v>343</v>
      </c>
      <c r="I41" s="166">
        <f>ROUND(+I16,2)</f>
        <v>0</v>
      </c>
      <c r="K41" s="196" t="s">
        <v>330</v>
      </c>
    </row>
    <row r="42" spans="2:23" x14ac:dyDescent="0.25">
      <c r="K42" s="195"/>
    </row>
    <row r="43" spans="2:23" x14ac:dyDescent="0.25">
      <c r="K43" s="195"/>
    </row>
    <row r="44" spans="2:23" x14ac:dyDescent="0.25">
      <c r="B44" s="27" t="s">
        <v>56</v>
      </c>
      <c r="C44" s="308"/>
      <c r="D44" s="309"/>
      <c r="E44" s="309"/>
      <c r="F44" s="309"/>
      <c r="G44" s="309"/>
      <c r="H44" s="309"/>
      <c r="I44" s="380"/>
      <c r="K44" s="196" t="s">
        <v>323</v>
      </c>
    </row>
    <row r="45" spans="2:23" x14ac:dyDescent="0.25">
      <c r="B45" s="300"/>
      <c r="C45" s="310"/>
      <c r="D45" s="310"/>
      <c r="E45" s="310"/>
      <c r="F45" s="310"/>
      <c r="G45" s="310"/>
      <c r="H45" s="310"/>
      <c r="I45" s="379"/>
      <c r="K45" s="194"/>
    </row>
    <row r="46" spans="2:23" s="232" customFormat="1" x14ac:dyDescent="0.25">
      <c r="B46" s="300"/>
      <c r="C46" s="310"/>
      <c r="D46" s="310"/>
      <c r="E46" s="310"/>
      <c r="F46" s="310"/>
      <c r="G46" s="26"/>
      <c r="H46" s="179" t="s">
        <v>347</v>
      </c>
      <c r="I46" s="166">
        <f>ROUND(+I19,2)</f>
        <v>0</v>
      </c>
      <c r="K46" s="233"/>
    </row>
    <row r="47" spans="2:23" x14ac:dyDescent="0.25">
      <c r="B47" s="311"/>
      <c r="C47" s="312"/>
      <c r="D47" s="312"/>
      <c r="E47" s="312"/>
      <c r="F47" s="307"/>
      <c r="G47" s="117"/>
      <c r="H47" s="179" t="s">
        <v>346</v>
      </c>
      <c r="I47" s="166">
        <f>ROUND(+I22,2)</f>
        <v>0</v>
      </c>
      <c r="K47" s="196" t="s">
        <v>331</v>
      </c>
    </row>
    <row r="48" spans="2:23" x14ac:dyDescent="0.25">
      <c r="H48" s="33"/>
      <c r="K48" s="194"/>
    </row>
    <row r="49" spans="2:11" s="138" customFormat="1" x14ac:dyDescent="0.25">
      <c r="B49" s="27" t="s">
        <v>56</v>
      </c>
      <c r="C49" s="28"/>
      <c r="D49" s="309"/>
      <c r="E49" s="309"/>
      <c r="F49" s="309"/>
      <c r="G49" s="309"/>
      <c r="H49" s="309"/>
      <c r="I49" s="380"/>
      <c r="K49" s="196" t="s">
        <v>323</v>
      </c>
    </row>
    <row r="50" spans="2:11" s="138" customFormat="1" x14ac:dyDescent="0.25">
      <c r="B50" s="300"/>
      <c r="C50" s="310"/>
      <c r="D50" s="310"/>
      <c r="E50" s="310"/>
      <c r="F50" s="310"/>
      <c r="G50" s="310"/>
      <c r="H50" s="310"/>
      <c r="I50" s="379"/>
      <c r="K50" s="194"/>
    </row>
    <row r="51" spans="2:11" s="232" customFormat="1" x14ac:dyDescent="0.25">
      <c r="B51" s="300"/>
      <c r="C51" s="310"/>
      <c r="D51" s="310"/>
      <c r="E51" s="310"/>
      <c r="F51" s="310"/>
      <c r="G51" s="26"/>
      <c r="H51" s="270" t="s">
        <v>349</v>
      </c>
      <c r="I51" s="166">
        <f>ROUND(+I25,2)</f>
        <v>0</v>
      </c>
      <c r="K51" s="233"/>
    </row>
    <row r="52" spans="2:11" s="138" customFormat="1" x14ac:dyDescent="0.25">
      <c r="B52" s="311"/>
      <c r="C52" s="312"/>
      <c r="D52" s="312"/>
      <c r="E52" s="312"/>
      <c r="F52" s="307"/>
      <c r="G52" s="140"/>
      <c r="H52" s="179" t="s">
        <v>348</v>
      </c>
      <c r="I52" s="166">
        <f>ROUND(+I28,2)</f>
        <v>0</v>
      </c>
      <c r="K52" s="196" t="s">
        <v>332</v>
      </c>
    </row>
    <row r="53" spans="2:11" s="232" customFormat="1" x14ac:dyDescent="0.25">
      <c r="H53" s="33"/>
      <c r="K53" s="233"/>
    </row>
    <row r="54" spans="2:11" s="232" customFormat="1" x14ac:dyDescent="0.25">
      <c r="B54" s="27" t="s">
        <v>56</v>
      </c>
      <c r="C54" s="28"/>
      <c r="D54" s="309"/>
      <c r="E54" s="309"/>
      <c r="F54" s="309"/>
      <c r="G54" s="309"/>
      <c r="H54" s="309"/>
      <c r="I54" s="380"/>
      <c r="K54" s="234" t="s">
        <v>323</v>
      </c>
    </row>
    <row r="55" spans="2:11" s="232" customFormat="1" x14ac:dyDescent="0.25">
      <c r="B55" s="300"/>
      <c r="C55" s="310"/>
      <c r="D55" s="310"/>
      <c r="E55" s="310"/>
      <c r="F55" s="310"/>
      <c r="G55" s="310"/>
      <c r="H55" s="310"/>
      <c r="I55" s="379"/>
      <c r="K55" s="233"/>
    </row>
    <row r="56" spans="2:11" s="232" customFormat="1" x14ac:dyDescent="0.25">
      <c r="B56" s="300"/>
      <c r="C56" s="310"/>
      <c r="D56" s="310"/>
      <c r="E56" s="310"/>
      <c r="F56" s="310"/>
      <c r="G56" s="26"/>
      <c r="H56" s="270" t="s">
        <v>405</v>
      </c>
      <c r="I56" s="166">
        <f>ROUND(+I31,2)</f>
        <v>0</v>
      </c>
      <c r="K56" s="233"/>
    </row>
    <row r="57" spans="2:11" s="232" customFormat="1" x14ac:dyDescent="0.25">
      <c r="B57" s="311"/>
      <c r="C57" s="312"/>
      <c r="D57" s="312"/>
      <c r="E57" s="312"/>
      <c r="F57" s="307"/>
      <c r="G57" s="270"/>
      <c r="H57" s="270" t="s">
        <v>406</v>
      </c>
      <c r="I57" s="166">
        <f>ROUND(+I34,2)</f>
        <v>0</v>
      </c>
      <c r="K57" s="234" t="s">
        <v>412</v>
      </c>
    </row>
    <row r="58" spans="2:11" s="138" customFormat="1" x14ac:dyDescent="0.25">
      <c r="H58" s="33"/>
      <c r="K58" s="195"/>
    </row>
    <row r="59" spans="2:11" x14ac:dyDescent="0.25">
      <c r="G59" s="812" t="s">
        <v>264</v>
      </c>
      <c r="H59" s="812"/>
      <c r="I59" s="165">
        <f>ROUND(+I41+I47+I52+I40+I46+I51+I56+I57,2)</f>
        <v>0</v>
      </c>
      <c r="K59" s="501" t="s">
        <v>417</v>
      </c>
    </row>
  </sheetData>
  <sheetProtection sheet="1" objects="1" scenarios="1" formatCells="0" formatRows="0" insertRows="0"/>
  <mergeCells count="8">
    <mergeCell ref="P18:Q18"/>
    <mergeCell ref="B1:H1"/>
    <mergeCell ref="G59:H59"/>
    <mergeCell ref="B2:I2"/>
    <mergeCell ref="B4:B5"/>
    <mergeCell ref="C4:C5"/>
    <mergeCell ref="I4:I5"/>
    <mergeCell ref="D4:H4"/>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814" t="s">
        <v>230</v>
      </c>
      <c r="B1" s="814"/>
      <c r="C1" s="814"/>
      <c r="D1" s="814"/>
      <c r="E1" s="814"/>
      <c r="F1" s="814"/>
      <c r="G1" s="146">
        <f>+'Section A'!D3</f>
        <v>0</v>
      </c>
    </row>
    <row r="2" spans="1:9" ht="93.75" customHeight="1" x14ac:dyDescent="0.25">
      <c r="A2" s="819" t="s">
        <v>235</v>
      </c>
      <c r="B2" s="819"/>
      <c r="C2" s="819"/>
      <c r="D2" s="819"/>
      <c r="E2" s="819"/>
      <c r="F2" s="819"/>
      <c r="G2" s="819"/>
      <c r="H2" s="30"/>
      <c r="I2" s="30"/>
    </row>
    <row r="3" spans="1:9" ht="9" customHeight="1" x14ac:dyDescent="0.25">
      <c r="A3" s="30"/>
      <c r="B3" s="30"/>
      <c r="C3" s="30"/>
      <c r="D3" s="30"/>
      <c r="E3" s="30"/>
      <c r="F3" s="30"/>
      <c r="G3" s="30"/>
      <c r="H3" s="30"/>
      <c r="I3" s="30"/>
    </row>
    <row r="4" spans="1:9" ht="25.5" customHeight="1" x14ac:dyDescent="0.25">
      <c r="A4" s="833" t="s">
        <v>5</v>
      </c>
      <c r="B4" s="833"/>
      <c r="C4" s="833"/>
      <c r="D4" s="833"/>
      <c r="E4" s="833" t="s">
        <v>3</v>
      </c>
      <c r="F4" s="833"/>
      <c r="G4" s="833" t="s">
        <v>4</v>
      </c>
      <c r="H4" s="30"/>
      <c r="I4" s="30"/>
    </row>
    <row r="5" spans="1:9" x14ac:dyDescent="0.25">
      <c r="A5" s="833"/>
      <c r="B5" s="833"/>
      <c r="C5" s="833"/>
      <c r="D5" s="833"/>
      <c r="E5" s="38" t="s">
        <v>57</v>
      </c>
      <c r="F5" s="38" t="s">
        <v>4</v>
      </c>
      <c r="G5" s="833"/>
      <c r="H5" s="30"/>
      <c r="I5" s="30"/>
    </row>
    <row r="6" spans="1:9" s="289" customFormat="1" x14ac:dyDescent="0.25">
      <c r="A6" s="834"/>
      <c r="B6" s="834"/>
      <c r="C6" s="834"/>
      <c r="D6" s="834"/>
      <c r="E6" s="359"/>
      <c r="F6" s="360"/>
      <c r="G6" s="285"/>
      <c r="H6" s="359"/>
      <c r="I6" s="359"/>
    </row>
    <row r="7" spans="1:9" s="289" customFormat="1" ht="15" customHeight="1" x14ac:dyDescent="0.4">
      <c r="A7" s="832"/>
      <c r="B7" s="832"/>
      <c r="C7" s="832"/>
      <c r="D7" s="832"/>
      <c r="E7" s="548"/>
      <c r="F7" s="549"/>
      <c r="G7" s="288">
        <f>ROUND(+E7*F7,2)</f>
        <v>0</v>
      </c>
      <c r="H7" s="359"/>
      <c r="I7" s="359"/>
    </row>
    <row r="8" spans="1:9" s="289" customFormat="1" x14ac:dyDescent="0.25">
      <c r="A8" s="832"/>
      <c r="B8" s="832"/>
      <c r="C8" s="832"/>
      <c r="D8" s="832"/>
      <c r="E8" s="290"/>
      <c r="F8" s="291" t="s">
        <v>340</v>
      </c>
      <c r="G8" s="285">
        <f>ROUND(+G7,2)</f>
        <v>0</v>
      </c>
      <c r="H8" s="282"/>
      <c r="I8" s="292" t="s">
        <v>333</v>
      </c>
    </row>
    <row r="9" spans="1:9" s="289" customFormat="1" x14ac:dyDescent="0.25">
      <c r="A9" s="361"/>
      <c r="B9" s="361"/>
      <c r="C9" s="361"/>
      <c r="D9" s="361"/>
      <c r="E9" s="295"/>
      <c r="F9" s="296"/>
      <c r="G9" s="285"/>
      <c r="I9" s="292"/>
    </row>
    <row r="10" spans="1:9" s="289" customFormat="1" ht="15" customHeight="1" x14ac:dyDescent="0.4">
      <c r="A10" s="832"/>
      <c r="B10" s="832"/>
      <c r="C10" s="832"/>
      <c r="D10" s="832"/>
      <c r="E10" s="361"/>
      <c r="F10" s="362"/>
      <c r="G10" s="288">
        <f>ROUND(+E10*F10,2)</f>
        <v>0</v>
      </c>
      <c r="H10" s="359"/>
      <c r="I10" s="359"/>
    </row>
    <row r="11" spans="1:9" s="289" customFormat="1" x14ac:dyDescent="0.25">
      <c r="A11" s="832"/>
      <c r="B11" s="832"/>
      <c r="C11" s="832"/>
      <c r="D11" s="832"/>
      <c r="E11" s="290"/>
      <c r="F11" s="291" t="s">
        <v>343</v>
      </c>
      <c r="G11" s="285">
        <f>ROUND(+G10,2)</f>
        <v>0</v>
      </c>
      <c r="H11" s="282"/>
      <c r="I11" s="292" t="s">
        <v>333</v>
      </c>
    </row>
    <row r="12" spans="1:9" s="289" customFormat="1" x14ac:dyDescent="0.25">
      <c r="A12" s="832"/>
      <c r="B12" s="832"/>
      <c r="C12" s="832"/>
      <c r="D12" s="832"/>
      <c r="E12" s="282"/>
      <c r="F12" s="283"/>
      <c r="G12" s="283"/>
      <c r="H12" s="282"/>
      <c r="I12" s="282"/>
    </row>
    <row r="13" spans="1:9" s="289" customFormat="1" ht="17.25" x14ac:dyDescent="0.4">
      <c r="A13" s="832"/>
      <c r="B13" s="832"/>
      <c r="C13" s="832"/>
      <c r="D13" s="832"/>
      <c r="E13" s="550"/>
      <c r="F13" s="551"/>
      <c r="G13" s="288">
        <f>ROUND(+E13*F13,2)</f>
        <v>0</v>
      </c>
      <c r="H13" s="287"/>
      <c r="I13" s="281"/>
    </row>
    <row r="14" spans="1:9" s="289" customFormat="1" x14ac:dyDescent="0.25">
      <c r="A14" s="832"/>
      <c r="B14" s="832"/>
      <c r="C14" s="832"/>
      <c r="D14" s="832"/>
      <c r="E14" s="296"/>
      <c r="F14" s="296" t="s">
        <v>341</v>
      </c>
      <c r="G14" s="285">
        <f>ROUND(+G13,2)</f>
        <v>0</v>
      </c>
      <c r="H14" s="287"/>
      <c r="I14" s="292" t="s">
        <v>334</v>
      </c>
    </row>
    <row r="15" spans="1:9" s="289" customFormat="1" x14ac:dyDescent="0.25">
      <c r="A15" s="832"/>
      <c r="B15" s="832"/>
      <c r="C15" s="832"/>
      <c r="D15" s="832"/>
      <c r="E15" s="282"/>
      <c r="F15" s="283"/>
      <c r="G15" s="283"/>
      <c r="H15" s="282"/>
      <c r="I15" s="282"/>
    </row>
    <row r="16" spans="1:9" s="289" customFormat="1" ht="17.25" x14ac:dyDescent="0.4">
      <c r="A16" s="832"/>
      <c r="B16" s="832"/>
      <c r="C16" s="832"/>
      <c r="D16" s="832"/>
      <c r="E16" s="603"/>
      <c r="F16" s="622"/>
      <c r="G16" s="288">
        <f>ROUND(+E16*F16,2)</f>
        <v>0</v>
      </c>
      <c r="H16" s="287"/>
      <c r="I16" s="281"/>
    </row>
    <row r="17" spans="1:9" s="289" customFormat="1" x14ac:dyDescent="0.25">
      <c r="A17" s="832"/>
      <c r="B17" s="832"/>
      <c r="C17" s="832"/>
      <c r="D17" s="832"/>
      <c r="E17" s="296"/>
      <c r="F17" s="296" t="s">
        <v>344</v>
      </c>
      <c r="G17" s="285">
        <f>ROUND(+G16,2)</f>
        <v>0</v>
      </c>
      <c r="H17" s="287"/>
      <c r="I17" s="292" t="s">
        <v>334</v>
      </c>
    </row>
    <row r="18" spans="1:9" s="289" customFormat="1" x14ac:dyDescent="0.25">
      <c r="A18" s="832"/>
      <c r="B18" s="832"/>
      <c r="C18" s="832"/>
      <c r="D18" s="832"/>
      <c r="E18" s="363"/>
      <c r="F18" s="364"/>
      <c r="G18" s="365"/>
      <c r="H18" s="287"/>
      <c r="I18" s="363"/>
    </row>
    <row r="19" spans="1:9" s="289" customFormat="1" ht="17.25" x14ac:dyDescent="0.4">
      <c r="A19" s="832"/>
      <c r="B19" s="832"/>
      <c r="C19" s="832"/>
      <c r="D19" s="832"/>
      <c r="E19" s="552"/>
      <c r="F19" s="553"/>
      <c r="G19" s="288">
        <f>ROUND(+E19*F19,2)</f>
        <v>0</v>
      </c>
      <c r="H19" s="287"/>
      <c r="I19" s="363"/>
    </row>
    <row r="20" spans="1:9" s="289" customFormat="1" x14ac:dyDescent="0.25">
      <c r="A20" s="832"/>
      <c r="B20" s="832"/>
      <c r="C20" s="832"/>
      <c r="D20" s="832"/>
      <c r="E20" s="295"/>
      <c r="F20" s="296" t="s">
        <v>342</v>
      </c>
      <c r="G20" s="285">
        <f>ROUND(+G19,2)</f>
        <v>0</v>
      </c>
      <c r="I20" s="292" t="s">
        <v>335</v>
      </c>
    </row>
    <row r="21" spans="1:9" s="289" customFormat="1" x14ac:dyDescent="0.25">
      <c r="A21" s="832"/>
      <c r="B21" s="832"/>
      <c r="C21" s="832"/>
      <c r="D21" s="832"/>
      <c r="E21" s="363"/>
      <c r="F21" s="364"/>
      <c r="G21" s="365"/>
      <c r="H21" s="287"/>
      <c r="I21" s="363"/>
    </row>
    <row r="22" spans="1:9" s="289" customFormat="1" ht="17.25" x14ac:dyDescent="0.4">
      <c r="A22" s="832"/>
      <c r="B22" s="832"/>
      <c r="C22" s="832"/>
      <c r="D22" s="832"/>
      <c r="E22" s="603"/>
      <c r="F22" s="622"/>
      <c r="G22" s="288">
        <f>ROUND(+E22*F22,2)</f>
        <v>0</v>
      </c>
      <c r="H22" s="287"/>
      <c r="I22" s="363"/>
    </row>
    <row r="23" spans="1:9" s="289" customFormat="1" x14ac:dyDescent="0.25">
      <c r="A23" s="832"/>
      <c r="B23" s="832"/>
      <c r="C23" s="832"/>
      <c r="D23" s="832"/>
      <c r="E23" s="295"/>
      <c r="F23" s="296" t="s">
        <v>345</v>
      </c>
      <c r="G23" s="285">
        <f>ROUND(+G22,2)</f>
        <v>0</v>
      </c>
      <c r="I23" s="292" t="s">
        <v>335</v>
      </c>
    </row>
    <row r="24" spans="1:9" s="289" customFormat="1" x14ac:dyDescent="0.25">
      <c r="A24" s="832"/>
      <c r="B24" s="832"/>
      <c r="C24" s="832"/>
      <c r="D24" s="832"/>
      <c r="E24" s="436"/>
      <c r="F24" s="364"/>
      <c r="G24" s="365"/>
      <c r="H24" s="287"/>
      <c r="I24" s="436"/>
    </row>
    <row r="25" spans="1:9" s="289" customFormat="1" ht="17.25" x14ac:dyDescent="0.4">
      <c r="A25" s="832"/>
      <c r="B25" s="832"/>
      <c r="C25" s="832"/>
      <c r="D25" s="832"/>
      <c r="E25" s="603"/>
      <c r="F25" s="622"/>
      <c r="G25" s="288">
        <f>ROUND(+E25*F25,2)</f>
        <v>0</v>
      </c>
      <c r="H25" s="287"/>
      <c r="I25" s="436"/>
    </row>
    <row r="26" spans="1:9" s="289" customFormat="1" x14ac:dyDescent="0.25">
      <c r="A26" s="832"/>
      <c r="B26" s="832"/>
      <c r="C26" s="832"/>
      <c r="D26" s="832"/>
      <c r="E26" s="295"/>
      <c r="F26" s="429" t="s">
        <v>403</v>
      </c>
      <c r="G26" s="285">
        <f>ROUND(+G25,2)</f>
        <v>0</v>
      </c>
      <c r="I26" s="292" t="s">
        <v>413</v>
      </c>
    </row>
    <row r="27" spans="1:9" s="289" customFormat="1" x14ac:dyDescent="0.25">
      <c r="A27" s="832"/>
      <c r="B27" s="832"/>
      <c r="C27" s="832"/>
      <c r="D27" s="832"/>
      <c r="E27" s="436"/>
      <c r="F27" s="364"/>
      <c r="G27" s="365"/>
      <c r="H27" s="287"/>
      <c r="I27" s="436"/>
    </row>
    <row r="28" spans="1:9" s="289" customFormat="1" ht="17.25" x14ac:dyDescent="0.4">
      <c r="A28" s="832"/>
      <c r="B28" s="832"/>
      <c r="C28" s="832"/>
      <c r="D28" s="832"/>
      <c r="E28" s="603"/>
      <c r="F28" s="622"/>
      <c r="G28" s="288">
        <f>ROUND(+E28*F28,2)</f>
        <v>0</v>
      </c>
      <c r="H28" s="287"/>
      <c r="I28" s="436"/>
    </row>
    <row r="29" spans="1:9" s="289" customFormat="1" x14ac:dyDescent="0.25">
      <c r="A29" s="832"/>
      <c r="B29" s="832"/>
      <c r="C29" s="832"/>
      <c r="D29" s="832"/>
      <c r="E29" s="295"/>
      <c r="F29" s="429" t="s">
        <v>404</v>
      </c>
      <c r="G29" s="285">
        <f>ROUND(+G28,2)</f>
        <v>0</v>
      </c>
      <c r="I29" s="292" t="s">
        <v>413</v>
      </c>
    </row>
    <row r="30" spans="1:9" s="289" customFormat="1" x14ac:dyDescent="0.25">
      <c r="F30" s="332"/>
      <c r="G30" s="293"/>
      <c r="I30" s="286"/>
    </row>
    <row r="31" spans="1:9" x14ac:dyDescent="0.25">
      <c r="A31" s="27" t="s">
        <v>58</v>
      </c>
      <c r="B31" s="34"/>
      <c r="C31" s="298"/>
      <c r="D31" s="298"/>
      <c r="E31" s="298"/>
      <c r="F31" s="298"/>
      <c r="G31" s="299"/>
      <c r="H31" s="23"/>
      <c r="I31" s="199" t="s">
        <v>323</v>
      </c>
    </row>
    <row r="32" spans="1:9" ht="20.25" customHeight="1" x14ac:dyDescent="0.25">
      <c r="A32" s="829"/>
      <c r="B32" s="830"/>
      <c r="C32" s="830"/>
      <c r="D32" s="830"/>
      <c r="E32" s="830"/>
      <c r="F32" s="830"/>
      <c r="G32" s="831"/>
      <c r="H32" s="23"/>
      <c r="I32" s="197"/>
    </row>
    <row r="33" spans="1:9" x14ac:dyDescent="0.25">
      <c r="A33" s="304"/>
      <c r="B33" s="302"/>
      <c r="C33" s="302"/>
      <c r="D33" s="302"/>
      <c r="E33" s="302"/>
      <c r="F33" s="180" t="s">
        <v>340</v>
      </c>
      <c r="G33" s="166">
        <f>ROUND(+G8,2)</f>
        <v>0</v>
      </c>
      <c r="I33" s="197"/>
    </row>
    <row r="34" spans="1:9" x14ac:dyDescent="0.25">
      <c r="A34" s="305"/>
      <c r="B34" s="306"/>
      <c r="C34" s="306"/>
      <c r="D34" s="306"/>
      <c r="E34" s="307"/>
      <c r="F34" s="239" t="s">
        <v>343</v>
      </c>
      <c r="G34" s="166">
        <f>ROUND(+G11,2)</f>
        <v>0</v>
      </c>
      <c r="I34" s="199" t="s">
        <v>336</v>
      </c>
    </row>
    <row r="35" spans="1:9" x14ac:dyDescent="0.25">
      <c r="I35" s="198"/>
    </row>
    <row r="36" spans="1:9" x14ac:dyDescent="0.25">
      <c r="I36" s="198"/>
    </row>
    <row r="37" spans="1:9" x14ac:dyDescent="0.25">
      <c r="A37" s="27" t="s">
        <v>278</v>
      </c>
      <c r="B37" s="28"/>
      <c r="C37" s="25"/>
      <c r="D37" s="309"/>
      <c r="E37" s="309"/>
      <c r="F37" s="309"/>
      <c r="G37" s="313"/>
      <c r="I37" s="199" t="s">
        <v>323</v>
      </c>
    </row>
    <row r="38" spans="1:9" x14ac:dyDescent="0.25">
      <c r="A38" s="829"/>
      <c r="B38" s="830"/>
      <c r="C38" s="830"/>
      <c r="D38" s="830"/>
      <c r="E38" s="830"/>
      <c r="F38" s="830"/>
      <c r="G38" s="831"/>
      <c r="I38" s="197"/>
    </row>
    <row r="39" spans="1:9" s="232" customFormat="1" x14ac:dyDescent="0.25">
      <c r="A39" s="366"/>
      <c r="B39" s="367"/>
      <c r="C39" s="367"/>
      <c r="D39" s="367"/>
      <c r="E39" s="367"/>
      <c r="F39" s="237" t="s">
        <v>347</v>
      </c>
      <c r="G39" s="166">
        <f>ROUND(+G14,2)</f>
        <v>0</v>
      </c>
      <c r="I39" s="233"/>
    </row>
    <row r="40" spans="1:9" x14ac:dyDescent="0.25">
      <c r="A40" s="311"/>
      <c r="B40" s="312"/>
      <c r="C40" s="312"/>
      <c r="D40" s="312"/>
      <c r="E40" s="307"/>
      <c r="F40" s="237" t="s">
        <v>346</v>
      </c>
      <c r="G40" s="166">
        <f>ROUND(+G17,2)</f>
        <v>0</v>
      </c>
      <c r="I40" s="199" t="s">
        <v>337</v>
      </c>
    </row>
    <row r="41" spans="1:9" x14ac:dyDescent="0.25">
      <c r="G41" s="33"/>
      <c r="I41" s="197"/>
    </row>
    <row r="42" spans="1:9" s="138" customFormat="1" x14ac:dyDescent="0.25">
      <c r="A42" s="27" t="s">
        <v>279</v>
      </c>
      <c r="B42" s="28"/>
      <c r="C42" s="25"/>
      <c r="D42" s="309"/>
      <c r="E42" s="309"/>
      <c r="F42" s="309"/>
      <c r="G42" s="313"/>
      <c r="I42" s="199" t="s">
        <v>323</v>
      </c>
    </row>
    <row r="43" spans="1:9" s="138" customFormat="1" x14ac:dyDescent="0.25">
      <c r="A43" s="829"/>
      <c r="B43" s="830"/>
      <c r="C43" s="830"/>
      <c r="D43" s="830"/>
      <c r="E43" s="830"/>
      <c r="F43" s="830"/>
      <c r="G43" s="831"/>
      <c r="I43" s="198"/>
    </row>
    <row r="44" spans="1:9" s="232" customFormat="1" x14ac:dyDescent="0.25">
      <c r="A44" s="366"/>
      <c r="B44" s="367"/>
      <c r="C44" s="367"/>
      <c r="D44" s="367"/>
      <c r="E44" s="367"/>
      <c r="F44" s="270" t="s">
        <v>349</v>
      </c>
      <c r="G44" s="166">
        <f>ROUND(+G20,2)</f>
        <v>0</v>
      </c>
    </row>
    <row r="45" spans="1:9" s="138" customFormat="1" x14ac:dyDescent="0.25">
      <c r="A45" s="311"/>
      <c r="B45" s="312"/>
      <c r="C45" s="312"/>
      <c r="D45" s="312"/>
      <c r="E45" s="307"/>
      <c r="F45" s="237" t="s">
        <v>348</v>
      </c>
      <c r="G45" s="166">
        <f>ROUND(+G23,2)</f>
        <v>0</v>
      </c>
      <c r="I45" s="199" t="s">
        <v>338</v>
      </c>
    </row>
    <row r="46" spans="1:9" s="232" customFormat="1" x14ac:dyDescent="0.25">
      <c r="G46" s="33"/>
      <c r="I46" s="233"/>
    </row>
    <row r="47" spans="1:9" s="232" customFormat="1" x14ac:dyDescent="0.25">
      <c r="A47" s="27" t="s">
        <v>476</v>
      </c>
      <c r="B47" s="28"/>
      <c r="C47" s="25"/>
      <c r="D47" s="309"/>
      <c r="E47" s="309"/>
      <c r="F47" s="309"/>
      <c r="G47" s="313"/>
      <c r="I47" s="234" t="s">
        <v>323</v>
      </c>
    </row>
    <row r="48" spans="1:9" s="232" customFormat="1" x14ac:dyDescent="0.25">
      <c r="A48" s="829"/>
      <c r="B48" s="830"/>
      <c r="C48" s="830"/>
      <c r="D48" s="830"/>
      <c r="E48" s="830"/>
      <c r="F48" s="830"/>
      <c r="G48" s="831"/>
    </row>
    <row r="49" spans="1:9" s="232" customFormat="1" x14ac:dyDescent="0.25">
      <c r="A49" s="438"/>
      <c r="B49" s="439"/>
      <c r="C49" s="439"/>
      <c r="D49" s="439"/>
      <c r="E49" s="439"/>
      <c r="F49" s="270" t="s">
        <v>405</v>
      </c>
      <c r="G49" s="166">
        <f>ROUND(+G26,2)</f>
        <v>0</v>
      </c>
    </row>
    <row r="50" spans="1:9" s="232" customFormat="1" x14ac:dyDescent="0.25">
      <c r="A50" s="311"/>
      <c r="B50" s="312"/>
      <c r="C50" s="312"/>
      <c r="D50" s="312"/>
      <c r="E50" s="307"/>
      <c r="F50" s="270" t="s">
        <v>406</v>
      </c>
      <c r="G50" s="166">
        <f>ROUND(+G29,2)</f>
        <v>0</v>
      </c>
      <c r="I50" s="234" t="s">
        <v>414</v>
      </c>
    </row>
    <row r="51" spans="1:9" s="138" customFormat="1" x14ac:dyDescent="0.25">
      <c r="G51" s="33"/>
      <c r="I51" s="198"/>
    </row>
    <row r="52" spans="1:9" x14ac:dyDescent="0.25">
      <c r="E52" s="812" t="s">
        <v>59</v>
      </c>
      <c r="F52" s="812"/>
      <c r="G52" s="165">
        <f>ROUND(G34+G40+G45+G33+G39+G44,2)</f>
        <v>0</v>
      </c>
      <c r="I52" s="501" t="s">
        <v>415</v>
      </c>
    </row>
  </sheetData>
  <sheetProtection sheet="1" objects="1" scenarios="1" formatCells="0" formatRows="0" insertRows="0"/>
  <mergeCells count="33">
    <mergeCell ref="E52:F52"/>
    <mergeCell ref="A2:G2"/>
    <mergeCell ref="A4:D5"/>
    <mergeCell ref="E4:F4"/>
    <mergeCell ref="G4:G5"/>
    <mergeCell ref="A7:D7"/>
    <mergeCell ref="A32:G32"/>
    <mergeCell ref="A38:G38"/>
    <mergeCell ref="A6:D6"/>
    <mergeCell ref="A8:D8"/>
    <mergeCell ref="A12:D12"/>
    <mergeCell ref="A13:D13"/>
    <mergeCell ref="A14:D14"/>
    <mergeCell ref="A18:D18"/>
    <mergeCell ref="A10:D10"/>
    <mergeCell ref="A11:D11"/>
    <mergeCell ref="A15:D15"/>
    <mergeCell ref="A43:G43"/>
    <mergeCell ref="A1:F1"/>
    <mergeCell ref="A16:D16"/>
    <mergeCell ref="A17:D17"/>
    <mergeCell ref="A21:D21"/>
    <mergeCell ref="A22:D22"/>
    <mergeCell ref="A23:D23"/>
    <mergeCell ref="A20:D20"/>
    <mergeCell ref="A19:D19"/>
    <mergeCell ref="A29:D29"/>
    <mergeCell ref="A48:G48"/>
    <mergeCell ref="A24:D24"/>
    <mergeCell ref="A25:D25"/>
    <mergeCell ref="A26:D26"/>
    <mergeCell ref="A27:D27"/>
    <mergeCell ref="A28:D2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1"/>
  <sheetViews>
    <sheetView zoomScaleNormal="100" workbookViewId="0"/>
  </sheetViews>
  <sheetFormatPr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10" ht="29.25" customHeight="1" x14ac:dyDescent="0.25">
      <c r="B1" s="814" t="s">
        <v>230</v>
      </c>
      <c r="C1" s="814"/>
      <c r="D1" s="814"/>
      <c r="E1" s="814"/>
      <c r="F1" s="814"/>
      <c r="G1" s="814"/>
      <c r="H1" s="146">
        <f>+'Section A'!D3</f>
        <v>0</v>
      </c>
    </row>
    <row r="2" spans="2:10" ht="43.5" customHeight="1" x14ac:dyDescent="0.25">
      <c r="B2" s="819" t="s">
        <v>87</v>
      </c>
      <c r="C2" s="819"/>
      <c r="D2" s="819"/>
      <c r="E2" s="819"/>
      <c r="F2" s="819"/>
      <c r="G2" s="819"/>
      <c r="H2" s="819"/>
      <c r="I2" s="30"/>
      <c r="J2" s="30"/>
    </row>
    <row r="3" spans="2:10" ht="15" customHeight="1" x14ac:dyDescent="0.25">
      <c r="B3" s="833" t="s">
        <v>60</v>
      </c>
      <c r="C3" s="833"/>
      <c r="D3" s="833"/>
      <c r="E3" s="833"/>
      <c r="F3" s="833" t="s">
        <v>35</v>
      </c>
      <c r="G3" s="833"/>
      <c r="H3" s="833" t="s">
        <v>41</v>
      </c>
      <c r="I3" s="30"/>
      <c r="J3" s="30"/>
    </row>
    <row r="4" spans="2:10" ht="17.25" customHeight="1" x14ac:dyDescent="0.25">
      <c r="B4" s="833"/>
      <c r="C4" s="833"/>
      <c r="D4" s="833"/>
      <c r="E4" s="833"/>
      <c r="F4" s="122" t="s">
        <v>61</v>
      </c>
      <c r="G4" s="122" t="s">
        <v>41</v>
      </c>
      <c r="H4" s="833"/>
      <c r="I4" s="30"/>
      <c r="J4" s="30"/>
    </row>
    <row r="5" spans="2:10" s="289" customFormat="1" x14ac:dyDescent="0.25">
      <c r="B5" s="839"/>
      <c r="C5" s="839"/>
      <c r="D5" s="839"/>
      <c r="E5" s="839"/>
      <c r="F5" s="282"/>
      <c r="G5" s="282"/>
      <c r="H5" s="285"/>
      <c r="I5" s="282"/>
      <c r="J5" s="282"/>
    </row>
    <row r="6" spans="2:10" s="289" customFormat="1" x14ac:dyDescent="0.25">
      <c r="B6" s="835"/>
      <c r="C6" s="835"/>
      <c r="D6" s="835"/>
      <c r="E6" s="835"/>
      <c r="F6" s="554"/>
      <c r="G6" s="544"/>
      <c r="H6" s="285">
        <f>ROUND(F6*G6,2)</f>
        <v>0</v>
      </c>
      <c r="I6" s="282"/>
      <c r="J6" s="282"/>
    </row>
    <row r="7" spans="2:10" s="289" customFormat="1" x14ac:dyDescent="0.25">
      <c r="B7" s="835"/>
      <c r="C7" s="835"/>
      <c r="D7" s="835"/>
      <c r="E7" s="835"/>
      <c r="F7" s="554"/>
      <c r="G7" s="544"/>
      <c r="H7" s="285">
        <f t="shared" ref="H7:H10" si="0">ROUND(F7*G7,2)</f>
        <v>0</v>
      </c>
    </row>
    <row r="8" spans="2:10" s="289" customFormat="1" x14ac:dyDescent="0.25">
      <c r="B8" s="835"/>
      <c r="C8" s="835"/>
      <c r="D8" s="835"/>
      <c r="E8" s="835"/>
      <c r="F8" s="554"/>
      <c r="G8" s="544"/>
      <c r="H8" s="285">
        <f t="shared" si="0"/>
        <v>0</v>
      </c>
    </row>
    <row r="9" spans="2:10" s="289" customFormat="1" x14ac:dyDescent="0.25">
      <c r="B9" s="835"/>
      <c r="C9" s="835"/>
      <c r="D9" s="835"/>
      <c r="E9" s="835"/>
      <c r="F9" s="554"/>
      <c r="G9" s="544"/>
      <c r="H9" s="285">
        <f t="shared" si="0"/>
        <v>0</v>
      </c>
    </row>
    <row r="10" spans="2:10" s="289" customFormat="1" ht="17.25" x14ac:dyDescent="0.4">
      <c r="B10" s="835"/>
      <c r="C10" s="835"/>
      <c r="D10" s="835"/>
      <c r="E10" s="835"/>
      <c r="F10" s="554"/>
      <c r="G10" s="544"/>
      <c r="H10" s="288">
        <f t="shared" si="0"/>
        <v>0</v>
      </c>
    </row>
    <row r="11" spans="2:10" s="289" customFormat="1" x14ac:dyDescent="0.25">
      <c r="B11" s="835"/>
      <c r="C11" s="835"/>
      <c r="D11" s="835"/>
      <c r="E11" s="835"/>
      <c r="F11" s="290"/>
      <c r="G11" s="545" t="s">
        <v>340</v>
      </c>
      <c r="H11" s="285">
        <f>ROUND(SUM(H6:H10),2)</f>
        <v>0</v>
      </c>
      <c r="J11" s="292" t="s">
        <v>320</v>
      </c>
    </row>
    <row r="12" spans="2:10" s="289" customFormat="1" x14ac:dyDescent="0.25">
      <c r="F12" s="296"/>
      <c r="G12" s="546"/>
      <c r="H12" s="285"/>
      <c r="J12" s="292"/>
    </row>
    <row r="13" spans="2:10" s="289" customFormat="1" x14ac:dyDescent="0.25">
      <c r="B13" s="835"/>
      <c r="C13" s="835"/>
      <c r="D13" s="835"/>
      <c r="E13" s="835"/>
      <c r="F13" s="588"/>
      <c r="G13" s="544"/>
      <c r="H13" s="285">
        <f>ROUND(F13*G13,2)</f>
        <v>0</v>
      </c>
      <c r="I13" s="282"/>
      <c r="J13" s="282"/>
    </row>
    <row r="14" spans="2:10" s="289" customFormat="1" x14ac:dyDescent="0.25">
      <c r="B14" s="835"/>
      <c r="C14" s="835"/>
      <c r="D14" s="835"/>
      <c r="E14" s="835"/>
      <c r="F14" s="588"/>
      <c r="G14" s="544"/>
      <c r="H14" s="285">
        <f t="shared" ref="H14:H17" si="1">ROUND(F14*G14,2)</f>
        <v>0</v>
      </c>
    </row>
    <row r="15" spans="2:10" s="289" customFormat="1" x14ac:dyDescent="0.25">
      <c r="B15" s="835"/>
      <c r="C15" s="835"/>
      <c r="D15" s="835"/>
      <c r="E15" s="835"/>
      <c r="F15" s="588"/>
      <c r="G15" s="544"/>
      <c r="H15" s="285">
        <f t="shared" si="1"/>
        <v>0</v>
      </c>
    </row>
    <row r="16" spans="2:10" s="289" customFormat="1" x14ac:dyDescent="0.25">
      <c r="B16" s="835"/>
      <c r="C16" s="835"/>
      <c r="D16" s="835"/>
      <c r="E16" s="835"/>
      <c r="F16" s="588"/>
      <c r="G16" s="544"/>
      <c r="H16" s="285">
        <f t="shared" si="1"/>
        <v>0</v>
      </c>
    </row>
    <row r="17" spans="2:10" s="289" customFormat="1" ht="17.25" x14ac:dyDescent="0.4">
      <c r="B17" s="835"/>
      <c r="C17" s="835"/>
      <c r="D17" s="835"/>
      <c r="E17" s="835"/>
      <c r="F17" s="588"/>
      <c r="G17" s="544"/>
      <c r="H17" s="288">
        <f t="shared" si="1"/>
        <v>0</v>
      </c>
    </row>
    <row r="18" spans="2:10" s="289" customFormat="1" x14ac:dyDescent="0.25">
      <c r="B18" s="835"/>
      <c r="C18" s="835"/>
      <c r="D18" s="835"/>
      <c r="E18" s="835"/>
      <c r="F18" s="290"/>
      <c r="G18" s="545" t="s">
        <v>343</v>
      </c>
      <c r="H18" s="285">
        <f>ROUND(SUM(H13:H17),2)</f>
        <v>0</v>
      </c>
      <c r="J18" s="292" t="s">
        <v>320</v>
      </c>
    </row>
    <row r="19" spans="2:10" s="289" customFormat="1" x14ac:dyDescent="0.25">
      <c r="B19" s="835"/>
      <c r="C19" s="835"/>
      <c r="D19" s="835"/>
      <c r="E19" s="835"/>
      <c r="G19" s="547"/>
      <c r="H19" s="293"/>
      <c r="J19" s="286"/>
    </row>
    <row r="20" spans="2:10" s="289" customFormat="1" ht="17.25" x14ac:dyDescent="0.4">
      <c r="B20" s="835"/>
      <c r="C20" s="835"/>
      <c r="D20" s="835"/>
      <c r="E20" s="835"/>
      <c r="F20" s="555"/>
      <c r="G20" s="544"/>
      <c r="H20" s="288">
        <f>ROUND(F20*G20,2)</f>
        <v>0</v>
      </c>
      <c r="J20" s="286"/>
    </row>
    <row r="21" spans="2:10" s="289" customFormat="1" x14ac:dyDescent="0.25">
      <c r="B21" s="835"/>
      <c r="C21" s="835"/>
      <c r="D21" s="835"/>
      <c r="E21" s="835"/>
      <c r="F21" s="295"/>
      <c r="G21" s="546" t="s">
        <v>341</v>
      </c>
      <c r="H21" s="285">
        <f>ROUND(+H20,2)</f>
        <v>0</v>
      </c>
      <c r="J21" s="292" t="s">
        <v>321</v>
      </c>
    </row>
    <row r="22" spans="2:10" s="289" customFormat="1" x14ac:dyDescent="0.25">
      <c r="B22" s="835"/>
      <c r="C22" s="835"/>
      <c r="D22" s="835"/>
      <c r="E22" s="835"/>
      <c r="G22" s="547"/>
      <c r="H22" s="293"/>
      <c r="J22" s="286"/>
    </row>
    <row r="23" spans="2:10" s="289" customFormat="1" ht="17.25" x14ac:dyDescent="0.4">
      <c r="B23" s="835"/>
      <c r="C23" s="835"/>
      <c r="D23" s="835"/>
      <c r="E23" s="835"/>
      <c r="F23" s="282"/>
      <c r="G23" s="544"/>
      <c r="H23" s="288">
        <f>ROUND(F23*G23,2)</f>
        <v>0</v>
      </c>
      <c r="J23" s="286"/>
    </row>
    <row r="24" spans="2:10" s="289" customFormat="1" x14ac:dyDescent="0.25">
      <c r="B24" s="835"/>
      <c r="C24" s="835"/>
      <c r="D24" s="835"/>
      <c r="E24" s="835"/>
      <c r="F24" s="295"/>
      <c r="G24" s="546" t="s">
        <v>344</v>
      </c>
      <c r="H24" s="285">
        <f>ROUND(+H23,2)</f>
        <v>0</v>
      </c>
      <c r="J24" s="292" t="s">
        <v>321</v>
      </c>
    </row>
    <row r="25" spans="2:10" s="289" customFormat="1" x14ac:dyDescent="0.25">
      <c r="G25" s="547"/>
      <c r="H25" s="293"/>
      <c r="J25" s="286"/>
    </row>
    <row r="26" spans="2:10" s="289" customFormat="1" ht="17.25" x14ac:dyDescent="0.4">
      <c r="B26" s="835"/>
      <c r="C26" s="835"/>
      <c r="D26" s="835"/>
      <c r="E26" s="835"/>
      <c r="F26" s="556"/>
      <c r="G26" s="544"/>
      <c r="H26" s="288">
        <f>ROUND(F26*G26,2)</f>
        <v>0</v>
      </c>
      <c r="J26" s="286"/>
    </row>
    <row r="27" spans="2:10" s="289" customFormat="1" x14ac:dyDescent="0.25">
      <c r="F27" s="295"/>
      <c r="G27" s="546" t="s">
        <v>342</v>
      </c>
      <c r="H27" s="285">
        <f>ROUND(+H26,2)</f>
        <v>0</v>
      </c>
      <c r="J27" s="292" t="s">
        <v>322</v>
      </c>
    </row>
    <row r="28" spans="2:10" s="289" customFormat="1" x14ac:dyDescent="0.25">
      <c r="G28" s="547"/>
      <c r="H28" s="293"/>
      <c r="J28" s="286"/>
    </row>
    <row r="29" spans="2:10" s="289" customFormat="1" ht="17.25" x14ac:dyDescent="0.4">
      <c r="B29" s="835"/>
      <c r="C29" s="835"/>
      <c r="D29" s="835"/>
      <c r="E29" s="835"/>
      <c r="F29" s="282"/>
      <c r="G29" s="544"/>
      <c r="H29" s="288">
        <f>ROUND(F29*G29,2)</f>
        <v>0</v>
      </c>
      <c r="J29" s="286"/>
    </row>
    <row r="30" spans="2:10" s="289" customFormat="1" x14ac:dyDescent="0.25">
      <c r="F30" s="295"/>
      <c r="G30" s="546" t="s">
        <v>345</v>
      </c>
      <c r="H30" s="285">
        <f>ROUND(+H29,2)</f>
        <v>0</v>
      </c>
      <c r="J30" s="292" t="s">
        <v>322</v>
      </c>
    </row>
    <row r="31" spans="2:10" s="289" customFormat="1" x14ac:dyDescent="0.25">
      <c r="F31" s="296"/>
      <c r="G31" s="546"/>
      <c r="H31" s="285"/>
      <c r="J31" s="292"/>
    </row>
    <row r="32" spans="2:10" s="289" customFormat="1" ht="17.25" x14ac:dyDescent="0.4">
      <c r="B32" s="835"/>
      <c r="C32" s="835"/>
      <c r="D32" s="835"/>
      <c r="E32" s="835"/>
      <c r="F32" s="282"/>
      <c r="G32" s="544"/>
      <c r="H32" s="288">
        <f>ROUND(F32*G32,2)</f>
        <v>0</v>
      </c>
      <c r="J32" s="286"/>
    </row>
    <row r="33" spans="2:27" s="289" customFormat="1" x14ac:dyDescent="0.25">
      <c r="F33" s="295"/>
      <c r="G33" s="546" t="s">
        <v>403</v>
      </c>
      <c r="H33" s="285">
        <f>ROUND(+H32,2)</f>
        <v>0</v>
      </c>
      <c r="J33" s="292" t="s">
        <v>408</v>
      </c>
    </row>
    <row r="34" spans="2:27" s="289" customFormat="1" x14ac:dyDescent="0.25">
      <c r="G34" s="547"/>
      <c r="H34" s="293"/>
      <c r="J34" s="286"/>
    </row>
    <row r="35" spans="2:27" s="289" customFormat="1" ht="17.25" x14ac:dyDescent="0.4">
      <c r="B35" s="835"/>
      <c r="C35" s="835"/>
      <c r="D35" s="835"/>
      <c r="E35" s="835"/>
      <c r="F35" s="282"/>
      <c r="G35" s="544"/>
      <c r="H35" s="288">
        <f>ROUND(F35*G35,2)</f>
        <v>0</v>
      </c>
      <c r="J35" s="286"/>
    </row>
    <row r="36" spans="2:27" s="289" customFormat="1" x14ac:dyDescent="0.25">
      <c r="F36" s="295"/>
      <c r="G36" s="429" t="s">
        <v>404</v>
      </c>
      <c r="H36" s="285">
        <f>ROUND(+H35,2)</f>
        <v>0</v>
      </c>
      <c r="J36" s="292" t="s">
        <v>408</v>
      </c>
    </row>
    <row r="37" spans="2:27" s="232" customFormat="1" x14ac:dyDescent="0.25">
      <c r="G37" s="44"/>
      <c r="H37" s="44"/>
      <c r="J37" s="233"/>
      <c r="S37" s="192"/>
      <c r="T37" s="192"/>
      <c r="U37" s="192"/>
      <c r="V37" s="192"/>
      <c r="W37" s="837"/>
      <c r="X37" s="837"/>
      <c r="Y37" s="192"/>
      <c r="Z37" s="192"/>
      <c r="AA37" s="238"/>
    </row>
    <row r="38" spans="2:27" s="232" customFormat="1" x14ac:dyDescent="0.25">
      <c r="B38" s="27" t="s">
        <v>62</v>
      </c>
      <c r="C38" s="34"/>
      <c r="D38" s="298"/>
      <c r="E38" s="298"/>
      <c r="F38" s="298"/>
      <c r="G38" s="298"/>
      <c r="H38" s="299"/>
      <c r="J38" s="234" t="s">
        <v>323</v>
      </c>
      <c r="S38" s="836"/>
      <c r="T38" s="836"/>
      <c r="U38" s="192"/>
      <c r="V38" s="192"/>
      <c r="W38" s="838"/>
      <c r="X38" s="838"/>
      <c r="Y38" s="192"/>
      <c r="Z38" s="192"/>
      <c r="AA38" s="127"/>
    </row>
    <row r="39" spans="2:27" x14ac:dyDescent="0.25">
      <c r="B39" s="356"/>
      <c r="C39" s="352"/>
      <c r="D39" s="352"/>
      <c r="E39" s="352"/>
      <c r="F39" s="352"/>
      <c r="G39" s="352"/>
      <c r="H39" s="353"/>
      <c r="J39" s="200"/>
      <c r="S39" s="836"/>
      <c r="T39" s="836"/>
      <c r="U39" s="35"/>
      <c r="V39" s="35"/>
      <c r="W39" s="836"/>
      <c r="X39" s="836"/>
      <c r="Y39" s="35"/>
      <c r="Z39" s="35"/>
      <c r="AA39" s="128"/>
    </row>
    <row r="40" spans="2:27" ht="16.5" customHeight="1" x14ac:dyDescent="0.25">
      <c r="B40" s="357"/>
      <c r="C40" s="352"/>
      <c r="D40" s="352"/>
      <c r="E40" s="352"/>
      <c r="F40" s="352"/>
      <c r="G40" s="352"/>
      <c r="H40" s="353"/>
      <c r="J40" s="200"/>
      <c r="S40" s="121"/>
      <c r="T40" s="121"/>
      <c r="U40" s="35"/>
      <c r="V40" s="35"/>
      <c r="W40" s="121"/>
      <c r="X40" s="121"/>
      <c r="Y40" s="35"/>
      <c r="Z40" s="35"/>
      <c r="AA40" s="128"/>
    </row>
    <row r="41" spans="2:27" x14ac:dyDescent="0.25">
      <c r="B41" s="304"/>
      <c r="C41" s="302"/>
      <c r="D41" s="302"/>
      <c r="E41" s="302"/>
      <c r="F41" s="302"/>
      <c r="G41" s="302"/>
      <c r="H41" s="303"/>
      <c r="J41" s="200"/>
      <c r="S41" s="121"/>
      <c r="T41" s="121"/>
      <c r="U41" s="35"/>
      <c r="V41" s="35"/>
      <c r="W41" s="121"/>
      <c r="X41" s="121"/>
      <c r="Y41" s="35"/>
      <c r="Z41" s="36"/>
      <c r="AA41" s="129"/>
    </row>
    <row r="42" spans="2:27" x14ac:dyDescent="0.25">
      <c r="B42" s="304"/>
      <c r="C42" s="302"/>
      <c r="D42" s="302"/>
      <c r="E42" s="302"/>
      <c r="F42" s="302"/>
      <c r="G42" s="236" t="s">
        <v>340</v>
      </c>
      <c r="H42" s="166">
        <f>ROUND(+H11,2)</f>
        <v>0</v>
      </c>
      <c r="J42" s="200"/>
    </row>
    <row r="43" spans="2:27" x14ac:dyDescent="0.25">
      <c r="B43" s="305"/>
      <c r="C43" s="306"/>
      <c r="D43" s="306"/>
      <c r="E43" s="306"/>
      <c r="F43" s="307"/>
      <c r="G43" s="239" t="s">
        <v>343</v>
      </c>
      <c r="H43" s="166">
        <f>ROUND(+H18,2)</f>
        <v>0</v>
      </c>
      <c r="J43" s="202" t="s">
        <v>324</v>
      </c>
    </row>
    <row r="44" spans="2:27" x14ac:dyDescent="0.25">
      <c r="J44" s="201"/>
    </row>
    <row r="45" spans="2:27" x14ac:dyDescent="0.25">
      <c r="J45" s="201"/>
    </row>
    <row r="46" spans="2:27" x14ac:dyDescent="0.25">
      <c r="B46" s="27" t="s">
        <v>280</v>
      </c>
      <c r="C46" s="28"/>
      <c r="D46" s="25"/>
      <c r="E46" s="309"/>
      <c r="F46" s="309"/>
      <c r="G46" s="309"/>
      <c r="H46" s="313"/>
      <c r="J46" s="202" t="s">
        <v>323</v>
      </c>
    </row>
    <row r="47" spans="2:27" x14ac:dyDescent="0.25">
      <c r="B47" s="336"/>
      <c r="C47" s="337"/>
      <c r="D47" s="337"/>
      <c r="E47" s="337"/>
      <c r="F47" s="337"/>
      <c r="G47" s="337"/>
      <c r="H47" s="314"/>
      <c r="J47" s="200"/>
    </row>
    <row r="48" spans="2:27" s="232" customFormat="1" x14ac:dyDescent="0.25">
      <c r="B48" s="336"/>
      <c r="C48" s="337"/>
      <c r="D48" s="337"/>
      <c r="E48" s="337"/>
      <c r="F48" s="337"/>
      <c r="G48" s="237" t="s">
        <v>347</v>
      </c>
      <c r="H48" s="166">
        <f>ROUND(+H21,2)</f>
        <v>0</v>
      </c>
      <c r="J48" s="233"/>
    </row>
    <row r="49" spans="2:10" x14ac:dyDescent="0.25">
      <c r="B49" s="311"/>
      <c r="C49" s="312"/>
      <c r="D49" s="312"/>
      <c r="E49" s="312"/>
      <c r="F49" s="307"/>
      <c r="G49" s="237" t="s">
        <v>346</v>
      </c>
      <c r="H49" s="166">
        <f>ROUND(+H24,2)</f>
        <v>0</v>
      </c>
      <c r="J49" s="202" t="s">
        <v>325</v>
      </c>
    </row>
    <row r="50" spans="2:10" x14ac:dyDescent="0.25">
      <c r="H50" s="33"/>
      <c r="J50" s="200"/>
    </row>
    <row r="51" spans="2:10" s="138" customFormat="1" x14ac:dyDescent="0.25">
      <c r="B51" s="27" t="s">
        <v>281</v>
      </c>
      <c r="C51" s="28"/>
      <c r="D51" s="25"/>
      <c r="E51" s="309"/>
      <c r="F51" s="309"/>
      <c r="G51" s="309"/>
      <c r="H51" s="313"/>
      <c r="J51" s="202" t="s">
        <v>323</v>
      </c>
    </row>
    <row r="52" spans="2:10" s="138" customFormat="1" x14ac:dyDescent="0.25">
      <c r="B52" s="336"/>
      <c r="C52" s="337"/>
      <c r="D52" s="337"/>
      <c r="E52" s="337"/>
      <c r="F52" s="337"/>
      <c r="G52" s="337"/>
      <c r="H52" s="314"/>
      <c r="J52" s="200"/>
    </row>
    <row r="53" spans="2:10" s="232" customFormat="1" x14ac:dyDescent="0.25">
      <c r="B53" s="336"/>
      <c r="C53" s="337"/>
      <c r="D53" s="337"/>
      <c r="E53" s="337"/>
      <c r="F53" s="337"/>
      <c r="G53" s="270" t="s">
        <v>349</v>
      </c>
      <c r="H53" s="166">
        <f>ROUND(+H27,2)</f>
        <v>0</v>
      </c>
      <c r="J53" s="233"/>
    </row>
    <row r="54" spans="2:10" s="138" customFormat="1" x14ac:dyDescent="0.25">
      <c r="B54" s="311"/>
      <c r="C54" s="312"/>
      <c r="D54" s="312"/>
      <c r="E54" s="312"/>
      <c r="F54" s="307"/>
      <c r="G54" s="237" t="s">
        <v>348</v>
      </c>
      <c r="H54" s="166">
        <f>ROUND(+H30,2)</f>
        <v>0</v>
      </c>
      <c r="J54" s="202" t="s">
        <v>326</v>
      </c>
    </row>
    <row r="55" spans="2:10" s="232" customFormat="1" x14ac:dyDescent="0.25">
      <c r="H55" s="33"/>
      <c r="J55" s="233"/>
    </row>
    <row r="56" spans="2:10" s="232" customFormat="1" x14ac:dyDescent="0.25">
      <c r="B56" s="27" t="s">
        <v>475</v>
      </c>
      <c r="C56" s="28"/>
      <c r="D56" s="25"/>
      <c r="E56" s="309"/>
      <c r="F56" s="309"/>
      <c r="G56" s="309"/>
      <c r="H56" s="313"/>
      <c r="J56" s="234" t="s">
        <v>323</v>
      </c>
    </row>
    <row r="57" spans="2:10" s="232" customFormat="1" x14ac:dyDescent="0.25">
      <c r="B57" s="336"/>
      <c r="C57" s="337"/>
      <c r="D57" s="337"/>
      <c r="E57" s="337"/>
      <c r="F57" s="337"/>
      <c r="G57" s="337"/>
      <c r="H57" s="314"/>
      <c r="J57" s="233"/>
    </row>
    <row r="58" spans="2:10" s="232" customFormat="1" x14ac:dyDescent="0.25">
      <c r="B58" s="336"/>
      <c r="C58" s="337"/>
      <c r="D58" s="337"/>
      <c r="E58" s="337"/>
      <c r="F58" s="337"/>
      <c r="G58" s="270" t="s">
        <v>405</v>
      </c>
      <c r="H58" s="166">
        <f>ROUND(+H33,2)</f>
        <v>0</v>
      </c>
      <c r="J58" s="233"/>
    </row>
    <row r="59" spans="2:10" s="232" customFormat="1" x14ac:dyDescent="0.25">
      <c r="B59" s="311"/>
      <c r="C59" s="312"/>
      <c r="D59" s="312"/>
      <c r="E59" s="312"/>
      <c r="F59" s="307"/>
      <c r="G59" s="270" t="s">
        <v>406</v>
      </c>
      <c r="H59" s="166">
        <f>ROUND(+H36,2)</f>
        <v>0</v>
      </c>
      <c r="J59" s="234" t="s">
        <v>407</v>
      </c>
    </row>
    <row r="60" spans="2:10" s="138" customFormat="1" x14ac:dyDescent="0.25">
      <c r="B60" s="26"/>
      <c r="C60" s="26"/>
      <c r="D60" s="26"/>
      <c r="E60" s="26"/>
      <c r="G60" s="143"/>
      <c r="H60" s="144"/>
    </row>
    <row r="61" spans="2:10" x14ac:dyDescent="0.25">
      <c r="F61" s="812" t="s">
        <v>63</v>
      </c>
      <c r="G61" s="812"/>
      <c r="H61" s="165">
        <f>ROUND(+H43+H49+H54+H42+H48+H53+H58+H59,2)</f>
        <v>0</v>
      </c>
      <c r="J61" s="501" t="s">
        <v>416</v>
      </c>
    </row>
  </sheetData>
  <sheetProtection sheet="1" objects="1" scenarios="1" formatCells="0" formatRows="0" insertRows="0"/>
  <mergeCells count="34">
    <mergeCell ref="B1:G1"/>
    <mergeCell ref="F61:G61"/>
    <mergeCell ref="S39:T39"/>
    <mergeCell ref="B2:H2"/>
    <mergeCell ref="B3:E4"/>
    <mergeCell ref="F3:G3"/>
    <mergeCell ref="H3:H4"/>
    <mergeCell ref="B5:E5"/>
    <mergeCell ref="B6:E6"/>
    <mergeCell ref="B7:E7"/>
    <mergeCell ref="B8:E8"/>
    <mergeCell ref="B9:E9"/>
    <mergeCell ref="B10:E10"/>
    <mergeCell ref="B11:E11"/>
    <mergeCell ref="B19:E19"/>
    <mergeCell ref="B20:E20"/>
    <mergeCell ref="B18:E18"/>
    <mergeCell ref="B22:E22"/>
    <mergeCell ref="B23:E23"/>
    <mergeCell ref="B24:E24"/>
    <mergeCell ref="B29:E29"/>
    <mergeCell ref="B13:E13"/>
    <mergeCell ref="B14:E14"/>
    <mergeCell ref="B15:E15"/>
    <mergeCell ref="B16:E16"/>
    <mergeCell ref="B17:E17"/>
    <mergeCell ref="B32:E32"/>
    <mergeCell ref="B35:E35"/>
    <mergeCell ref="B21:E21"/>
    <mergeCell ref="W39:X39"/>
    <mergeCell ref="W37:X37"/>
    <mergeCell ref="S38:T38"/>
    <mergeCell ref="W38:X38"/>
    <mergeCell ref="B26:E26"/>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814" t="s">
        <v>230</v>
      </c>
      <c r="B1" s="814"/>
      <c r="C1" s="814"/>
      <c r="D1" s="814"/>
      <c r="E1" s="814"/>
      <c r="F1" s="814"/>
      <c r="G1" s="146">
        <f>+'Section A'!D3</f>
        <v>0</v>
      </c>
    </row>
    <row r="2" spans="1:9" ht="54.75" customHeight="1" x14ac:dyDescent="0.25">
      <c r="A2" s="840" t="s">
        <v>242</v>
      </c>
      <c r="B2" s="840"/>
      <c r="C2" s="840"/>
      <c r="D2" s="840"/>
      <c r="E2" s="840"/>
      <c r="F2" s="840"/>
      <c r="G2" s="840"/>
      <c r="H2" s="30"/>
    </row>
    <row r="3" spans="1:9" ht="13.5" customHeight="1" x14ac:dyDescent="0.25">
      <c r="A3" s="841" t="s">
        <v>236</v>
      </c>
      <c r="B3" s="842"/>
      <c r="C3" s="842"/>
      <c r="D3" s="842"/>
      <c r="E3" s="842"/>
      <c r="F3" s="842"/>
      <c r="G3" s="842"/>
      <c r="H3" s="30"/>
    </row>
    <row r="4" spans="1:9" ht="90" customHeight="1" x14ac:dyDescent="0.25">
      <c r="A4" s="840" t="s">
        <v>240</v>
      </c>
      <c r="B4" s="840"/>
      <c r="C4" s="840"/>
      <c r="D4" s="840"/>
      <c r="E4" s="840"/>
      <c r="F4" s="840"/>
      <c r="G4" s="840"/>
      <c r="H4" s="30"/>
    </row>
    <row r="5" spans="1:9" ht="8.25" customHeight="1" x14ac:dyDescent="0.25">
      <c r="A5" s="840"/>
      <c r="B5" s="840"/>
      <c r="C5" s="840"/>
      <c r="D5" s="840"/>
      <c r="E5" s="840"/>
      <c r="F5" s="840"/>
      <c r="G5" s="840"/>
      <c r="H5" s="30"/>
    </row>
    <row r="6" spans="1:9" ht="15" customHeight="1" x14ac:dyDescent="0.25">
      <c r="A6" s="833" t="s">
        <v>238</v>
      </c>
      <c r="B6" s="833" t="s">
        <v>239</v>
      </c>
      <c r="C6" s="833" t="s">
        <v>237</v>
      </c>
      <c r="D6" s="833"/>
      <c r="E6" s="833"/>
      <c r="F6" s="833"/>
      <c r="G6" s="833" t="s">
        <v>41</v>
      </c>
      <c r="H6" s="30"/>
    </row>
    <row r="7" spans="1:9" ht="9.75" customHeight="1" x14ac:dyDescent="0.25">
      <c r="A7" s="833"/>
      <c r="B7" s="833"/>
      <c r="C7" s="833"/>
      <c r="D7" s="833"/>
      <c r="E7" s="833"/>
      <c r="F7" s="833"/>
      <c r="G7" s="833"/>
      <c r="H7" s="30"/>
    </row>
    <row r="8" spans="1:9" s="289" customFormat="1" ht="18" customHeight="1" x14ac:dyDescent="0.25">
      <c r="A8" s="345"/>
      <c r="B8" s="346"/>
      <c r="C8" s="347"/>
      <c r="D8" s="348"/>
      <c r="E8" s="348"/>
      <c r="F8" s="348"/>
      <c r="G8" s="557">
        <v>0</v>
      </c>
      <c r="H8" s="282"/>
    </row>
    <row r="9" spans="1:9" s="289" customFormat="1" ht="17.25" customHeight="1" x14ac:dyDescent="0.25">
      <c r="A9" s="287"/>
      <c r="B9" s="282"/>
      <c r="C9" s="282"/>
      <c r="D9" s="282"/>
      <c r="E9" s="282"/>
      <c r="F9" s="282"/>
      <c r="G9" s="623">
        <v>0</v>
      </c>
      <c r="H9" s="282"/>
    </row>
    <row r="10" spans="1:9" s="289" customFormat="1" ht="15" customHeight="1" x14ac:dyDescent="0.25">
      <c r="A10" s="287"/>
      <c r="B10" s="282"/>
      <c r="C10" s="282"/>
      <c r="D10" s="282"/>
      <c r="E10" s="282"/>
      <c r="F10" s="282"/>
      <c r="G10" s="623">
        <v>0</v>
      </c>
      <c r="H10" s="282"/>
    </row>
    <row r="11" spans="1:9" s="289" customFormat="1" x14ac:dyDescent="0.25">
      <c r="A11" s="287"/>
      <c r="B11" s="282"/>
      <c r="C11" s="282"/>
      <c r="D11" s="282"/>
      <c r="E11" s="282"/>
      <c r="F11" s="282"/>
      <c r="G11" s="626">
        <v>0</v>
      </c>
    </row>
    <row r="12" spans="1:9" s="289" customFormat="1" x14ac:dyDescent="0.25">
      <c r="E12" s="290"/>
      <c r="F12" s="291" t="s">
        <v>340</v>
      </c>
      <c r="G12" s="285">
        <f>ROUND(SUM(G8:G11),2)</f>
        <v>0</v>
      </c>
      <c r="I12" s="292" t="s">
        <v>333</v>
      </c>
    </row>
    <row r="13" spans="1:9" s="289" customFormat="1" x14ac:dyDescent="0.25">
      <c r="E13" s="296"/>
      <c r="F13" s="296"/>
      <c r="G13" s="285"/>
      <c r="I13" s="292"/>
    </row>
    <row r="14" spans="1:9" s="289" customFormat="1" ht="18" customHeight="1" x14ac:dyDescent="0.25">
      <c r="A14" s="345"/>
      <c r="B14" s="346"/>
      <c r="C14" s="350"/>
      <c r="D14" s="351"/>
      <c r="E14" s="351"/>
      <c r="F14" s="351"/>
      <c r="G14" s="623">
        <v>0</v>
      </c>
      <c r="H14" s="282"/>
    </row>
    <row r="15" spans="1:9" s="289" customFormat="1" ht="17.25" customHeight="1" x14ac:dyDescent="0.25">
      <c r="A15" s="287"/>
      <c r="B15" s="282"/>
      <c r="C15" s="282"/>
      <c r="D15" s="282"/>
      <c r="E15" s="282"/>
      <c r="F15" s="282"/>
      <c r="G15" s="623">
        <v>0</v>
      </c>
      <c r="H15" s="282"/>
    </row>
    <row r="16" spans="1:9" s="289" customFormat="1" ht="15" customHeight="1" x14ac:dyDescent="0.25">
      <c r="A16" s="287"/>
      <c r="B16" s="282"/>
      <c r="C16" s="282"/>
      <c r="D16" s="282"/>
      <c r="E16" s="282"/>
      <c r="F16" s="282"/>
      <c r="G16" s="623">
        <v>0</v>
      </c>
      <c r="H16" s="282"/>
    </row>
    <row r="17" spans="1:9" s="289" customFormat="1" x14ac:dyDescent="0.25">
      <c r="A17" s="287"/>
      <c r="B17" s="282"/>
      <c r="C17" s="282"/>
      <c r="D17" s="282"/>
      <c r="E17" s="282"/>
      <c r="F17" s="282"/>
      <c r="G17" s="626">
        <v>0</v>
      </c>
    </row>
    <row r="18" spans="1:9" s="289" customFormat="1" x14ac:dyDescent="0.25">
      <c r="E18" s="290"/>
      <c r="F18" s="291" t="s">
        <v>343</v>
      </c>
      <c r="G18" s="285">
        <f>ROUND(SUM(G14:G17),2)</f>
        <v>0</v>
      </c>
      <c r="I18" s="292" t="s">
        <v>333</v>
      </c>
    </row>
    <row r="19" spans="1:9" s="289" customFormat="1" x14ac:dyDescent="0.25">
      <c r="F19" s="293"/>
      <c r="G19" s="349"/>
      <c r="I19" s="286"/>
    </row>
    <row r="20" spans="1:9" s="289" customFormat="1" x14ac:dyDescent="0.25">
      <c r="A20" s="287"/>
      <c r="B20" s="282"/>
      <c r="C20" s="282"/>
      <c r="D20" s="282"/>
      <c r="E20" s="282"/>
      <c r="F20" s="282"/>
      <c r="G20" s="558">
        <v>0</v>
      </c>
      <c r="I20" s="286"/>
    </row>
    <row r="21" spans="1:9" s="289" customFormat="1" x14ac:dyDescent="0.25">
      <c r="E21" s="295"/>
      <c r="F21" s="296" t="s">
        <v>341</v>
      </c>
      <c r="G21" s="285">
        <f>ROUND(+G20,2)</f>
        <v>0</v>
      </c>
      <c r="I21" s="292" t="s">
        <v>334</v>
      </c>
    </row>
    <row r="22" spans="1:9" s="289" customFormat="1" x14ac:dyDescent="0.25">
      <c r="F22" s="293"/>
      <c r="G22" s="349"/>
      <c r="I22" s="286"/>
    </row>
    <row r="23" spans="1:9" s="289" customFormat="1" x14ac:dyDescent="0.25">
      <c r="A23" s="287"/>
      <c r="B23" s="282"/>
      <c r="C23" s="282"/>
      <c r="D23" s="282"/>
      <c r="E23" s="282"/>
      <c r="F23" s="282"/>
      <c r="G23" s="626">
        <v>0</v>
      </c>
      <c r="I23" s="286"/>
    </row>
    <row r="24" spans="1:9" s="289" customFormat="1" x14ac:dyDescent="0.25">
      <c r="E24" s="295"/>
      <c r="F24" s="296" t="s">
        <v>344</v>
      </c>
      <c r="G24" s="285">
        <f>ROUND(+G23,2)</f>
        <v>0</v>
      </c>
      <c r="I24" s="292" t="s">
        <v>334</v>
      </c>
    </row>
    <row r="25" spans="1:9" s="289" customFormat="1" x14ac:dyDescent="0.25">
      <c r="E25" s="296"/>
      <c r="F25" s="296"/>
      <c r="G25" s="285"/>
    </row>
    <row r="26" spans="1:9" s="289" customFormat="1" x14ac:dyDescent="0.25">
      <c r="A26" s="287"/>
      <c r="B26" s="282"/>
      <c r="C26" s="282"/>
      <c r="D26" s="282"/>
      <c r="E26" s="282"/>
      <c r="F26" s="282"/>
      <c r="G26" s="626">
        <v>0</v>
      </c>
    </row>
    <row r="27" spans="1:9" s="289" customFormat="1" x14ac:dyDescent="0.25">
      <c r="E27" s="295"/>
      <c r="F27" s="296" t="s">
        <v>342</v>
      </c>
      <c r="G27" s="285">
        <f>ROUND(+G26,2)</f>
        <v>0</v>
      </c>
      <c r="I27" s="292" t="s">
        <v>335</v>
      </c>
    </row>
    <row r="28" spans="1:9" s="289" customFormat="1" x14ac:dyDescent="0.25">
      <c r="E28" s="296"/>
      <c r="F28" s="296"/>
      <c r="G28" s="285"/>
    </row>
    <row r="29" spans="1:9" s="289" customFormat="1" x14ac:dyDescent="0.25">
      <c r="A29" s="287"/>
      <c r="B29" s="282"/>
      <c r="C29" s="282"/>
      <c r="D29" s="282"/>
      <c r="E29" s="282"/>
      <c r="F29" s="282"/>
      <c r="G29" s="626">
        <v>0</v>
      </c>
    </row>
    <row r="30" spans="1:9" s="289" customFormat="1" x14ac:dyDescent="0.25">
      <c r="E30" s="295"/>
      <c r="F30" s="296" t="s">
        <v>345</v>
      </c>
      <c r="G30" s="285">
        <f>ROUND(+G29,2)</f>
        <v>0</v>
      </c>
      <c r="I30" s="292" t="s">
        <v>335</v>
      </c>
    </row>
    <row r="31" spans="1:9" s="289" customFormat="1" x14ac:dyDescent="0.25">
      <c r="E31" s="429"/>
      <c r="F31" s="429"/>
      <c r="G31" s="285"/>
    </row>
    <row r="32" spans="1:9" s="289" customFormat="1" x14ac:dyDescent="0.25">
      <c r="A32" s="287"/>
      <c r="B32" s="282"/>
      <c r="C32" s="282"/>
      <c r="D32" s="282"/>
      <c r="E32" s="282"/>
      <c r="F32" s="282"/>
      <c r="G32" s="626">
        <v>0</v>
      </c>
    </row>
    <row r="33" spans="1:9" s="289" customFormat="1" x14ac:dyDescent="0.25">
      <c r="E33" s="295"/>
      <c r="F33" s="429" t="s">
        <v>403</v>
      </c>
      <c r="G33" s="285">
        <f>ROUND(+G32,2)</f>
        <v>0</v>
      </c>
      <c r="I33" s="292" t="s">
        <v>413</v>
      </c>
    </row>
    <row r="34" spans="1:9" s="289" customFormat="1" x14ac:dyDescent="0.25">
      <c r="E34" s="429"/>
      <c r="F34" s="429"/>
      <c r="G34" s="285"/>
    </row>
    <row r="35" spans="1:9" s="289" customFormat="1" x14ac:dyDescent="0.25">
      <c r="A35" s="287"/>
      <c r="B35" s="282"/>
      <c r="C35" s="282"/>
      <c r="D35" s="282"/>
      <c r="E35" s="282"/>
      <c r="F35" s="282"/>
      <c r="G35" s="626">
        <v>0</v>
      </c>
    </row>
    <row r="36" spans="1:9" s="289" customFormat="1" x14ac:dyDescent="0.25">
      <c r="E36" s="295"/>
      <c r="F36" s="429" t="s">
        <v>404</v>
      </c>
      <c r="G36" s="285">
        <f>ROUND(+G35,2)</f>
        <v>0</v>
      </c>
      <c r="I36" s="292" t="s">
        <v>413</v>
      </c>
    </row>
    <row r="37" spans="1:9" s="289" customFormat="1" x14ac:dyDescent="0.25">
      <c r="F37" s="293"/>
      <c r="G37" s="293"/>
      <c r="I37" s="286"/>
    </row>
    <row r="38" spans="1:9" x14ac:dyDescent="0.25">
      <c r="A38" s="27" t="s">
        <v>88</v>
      </c>
      <c r="B38" s="34"/>
      <c r="C38" s="298"/>
      <c r="D38" s="298"/>
      <c r="E38" s="298"/>
      <c r="F38" s="298"/>
      <c r="G38" s="299"/>
      <c r="I38" s="205" t="s">
        <v>323</v>
      </c>
    </row>
    <row r="39" spans="1:9" x14ac:dyDescent="0.25">
      <c r="A39" s="356"/>
      <c r="B39" s="352"/>
      <c r="C39" s="352"/>
      <c r="D39" s="352"/>
      <c r="E39" s="352"/>
      <c r="F39" s="352"/>
      <c r="G39" s="353"/>
      <c r="I39" s="203"/>
    </row>
    <row r="40" spans="1:9" ht="15.75" customHeight="1" x14ac:dyDescent="0.25">
      <c r="A40" s="357"/>
      <c r="B40" s="352"/>
      <c r="C40" s="352"/>
      <c r="D40" s="352"/>
      <c r="E40" s="352"/>
      <c r="F40" s="352"/>
      <c r="G40" s="353"/>
      <c r="I40" s="203"/>
    </row>
    <row r="41" spans="1:9" ht="14.25" customHeight="1" x14ac:dyDescent="0.25">
      <c r="A41" s="358"/>
      <c r="B41" s="354"/>
      <c r="C41" s="354"/>
      <c r="D41" s="354"/>
      <c r="E41" s="354"/>
      <c r="F41" s="354"/>
      <c r="G41" s="355"/>
      <c r="I41" s="203"/>
    </row>
    <row r="42" spans="1:9" ht="15" customHeight="1" x14ac:dyDescent="0.25">
      <c r="A42" s="304"/>
      <c r="B42" s="302"/>
      <c r="C42" s="302"/>
      <c r="D42" s="302"/>
      <c r="E42" s="24"/>
      <c r="F42" s="269" t="s">
        <v>340</v>
      </c>
      <c r="G42" s="166">
        <f>ROUND(+G12,2)</f>
        <v>0</v>
      </c>
      <c r="I42" s="203"/>
    </row>
    <row r="43" spans="1:9" x14ac:dyDescent="0.25">
      <c r="A43" s="305"/>
      <c r="B43" s="306"/>
      <c r="C43" s="306"/>
      <c r="D43" s="306"/>
      <c r="E43" s="12"/>
      <c r="F43" s="239" t="s">
        <v>343</v>
      </c>
      <c r="G43" s="166">
        <f>ROUND(+G18,2)</f>
        <v>0</v>
      </c>
      <c r="I43" s="205" t="s">
        <v>336</v>
      </c>
    </row>
    <row r="44" spans="1:9" ht="14.25" customHeight="1" x14ac:dyDescent="0.25">
      <c r="I44" s="203"/>
    </row>
    <row r="45" spans="1:9" ht="15" customHeight="1" x14ac:dyDescent="0.25">
      <c r="I45" s="203"/>
    </row>
    <row r="46" spans="1:9" x14ac:dyDescent="0.25">
      <c r="A46" s="27" t="s">
        <v>282</v>
      </c>
      <c r="B46" s="28"/>
      <c r="C46" s="25"/>
      <c r="D46" s="309"/>
      <c r="E46" s="309"/>
      <c r="F46" s="309"/>
      <c r="G46" s="313"/>
      <c r="I46" s="205" t="s">
        <v>323</v>
      </c>
    </row>
    <row r="47" spans="1:9" ht="14.25" customHeight="1" x14ac:dyDescent="0.25">
      <c r="A47" s="300"/>
      <c r="B47" s="310"/>
      <c r="C47" s="310"/>
      <c r="D47" s="310"/>
      <c r="E47" s="310"/>
      <c r="F47" s="310"/>
      <c r="G47" s="314"/>
      <c r="I47" s="203"/>
    </row>
    <row r="48" spans="1:9" s="232" customFormat="1" ht="14.25" customHeight="1" x14ac:dyDescent="0.25">
      <c r="A48" s="300"/>
      <c r="B48" s="310"/>
      <c r="C48" s="310"/>
      <c r="D48" s="310"/>
      <c r="E48" s="310"/>
      <c r="F48" s="270" t="s">
        <v>347</v>
      </c>
      <c r="G48" s="166">
        <f>ROUND(+G21,2)</f>
        <v>0</v>
      </c>
      <c r="I48" s="233"/>
    </row>
    <row r="49" spans="1:9" ht="15.75" customHeight="1" x14ac:dyDescent="0.25">
      <c r="A49" s="311"/>
      <c r="B49" s="312"/>
      <c r="C49" s="312"/>
      <c r="D49" s="312"/>
      <c r="E49" s="307"/>
      <c r="F49" s="270" t="s">
        <v>346</v>
      </c>
      <c r="G49" s="166">
        <f>ROUND(+G24,2)</f>
        <v>0</v>
      </c>
      <c r="I49" s="205" t="s">
        <v>337</v>
      </c>
    </row>
    <row r="50" spans="1:9" x14ac:dyDescent="0.25">
      <c r="G50" s="33"/>
      <c r="I50" s="203"/>
    </row>
    <row r="51" spans="1:9" s="138" customFormat="1" x14ac:dyDescent="0.25">
      <c r="A51" s="27" t="s">
        <v>283</v>
      </c>
      <c r="B51" s="28"/>
      <c r="C51" s="309"/>
      <c r="D51" s="309"/>
      <c r="E51" s="309"/>
      <c r="F51" s="309"/>
      <c r="G51" s="313"/>
      <c r="I51" s="205" t="s">
        <v>323</v>
      </c>
    </row>
    <row r="52" spans="1:9" s="138" customFormat="1" x14ac:dyDescent="0.25">
      <c r="A52" s="300"/>
      <c r="B52" s="310"/>
      <c r="C52" s="310"/>
      <c r="D52" s="310"/>
      <c r="E52" s="310"/>
      <c r="F52" s="310"/>
      <c r="G52" s="314"/>
      <c r="I52" s="204"/>
    </row>
    <row r="53" spans="1:9" s="232" customFormat="1" x14ac:dyDescent="0.25">
      <c r="A53" s="300"/>
      <c r="B53" s="310"/>
      <c r="C53" s="310"/>
      <c r="D53" s="310"/>
      <c r="E53" s="26"/>
      <c r="F53" s="270" t="s">
        <v>349</v>
      </c>
      <c r="G53" s="342">
        <f>ROUND(+G27,2)</f>
        <v>0</v>
      </c>
    </row>
    <row r="54" spans="1:9" s="138" customFormat="1" x14ac:dyDescent="0.25">
      <c r="A54" s="311"/>
      <c r="B54" s="312"/>
      <c r="C54" s="312"/>
      <c r="D54" s="312"/>
      <c r="E54" s="12"/>
      <c r="F54" s="270" t="s">
        <v>348</v>
      </c>
      <c r="G54" s="166">
        <f>ROUND(+G30,2)</f>
        <v>0</v>
      </c>
      <c r="I54" s="205" t="s">
        <v>338</v>
      </c>
    </row>
    <row r="55" spans="1:9" s="232" customFormat="1" x14ac:dyDescent="0.25">
      <c r="G55" s="33"/>
      <c r="I55" s="233"/>
    </row>
    <row r="56" spans="1:9" s="232" customFormat="1" x14ac:dyDescent="0.25">
      <c r="A56" s="27" t="s">
        <v>474</v>
      </c>
      <c r="B56" s="28"/>
      <c r="C56" s="309"/>
      <c r="D56" s="309"/>
      <c r="E56" s="309"/>
      <c r="F56" s="309"/>
      <c r="G56" s="313"/>
      <c r="I56" s="234" t="s">
        <v>323</v>
      </c>
    </row>
    <row r="57" spans="1:9" s="232" customFormat="1" x14ac:dyDescent="0.25">
      <c r="A57" s="300"/>
      <c r="B57" s="310"/>
      <c r="C57" s="310"/>
      <c r="D57" s="310"/>
      <c r="E57" s="310"/>
      <c r="F57" s="310"/>
      <c r="G57" s="314"/>
    </row>
    <row r="58" spans="1:9" s="232" customFormat="1" x14ac:dyDescent="0.25">
      <c r="A58" s="300"/>
      <c r="B58" s="310"/>
      <c r="C58" s="310"/>
      <c r="D58" s="310"/>
      <c r="E58" s="26"/>
      <c r="F58" s="270" t="s">
        <v>405</v>
      </c>
      <c r="G58" s="342">
        <f>ROUND(+G33,2)</f>
        <v>0</v>
      </c>
    </row>
    <row r="59" spans="1:9" s="232" customFormat="1" x14ac:dyDescent="0.25">
      <c r="A59" s="311"/>
      <c r="B59" s="312"/>
      <c r="C59" s="312"/>
      <c r="D59" s="312"/>
      <c r="E59" s="12"/>
      <c r="F59" s="270" t="s">
        <v>406</v>
      </c>
      <c r="G59" s="166">
        <f>ROUND(+G36,2)</f>
        <v>0</v>
      </c>
      <c r="I59" s="234" t="s">
        <v>414</v>
      </c>
    </row>
    <row r="60" spans="1:9" s="138" customFormat="1" x14ac:dyDescent="0.25">
      <c r="G60" s="33"/>
      <c r="I60" s="204"/>
    </row>
    <row r="61" spans="1:9" x14ac:dyDescent="0.25">
      <c r="E61" s="812" t="s">
        <v>89</v>
      </c>
      <c r="F61" s="812"/>
      <c r="G61" s="165">
        <f>ROUND(+G43+G49+G54+G42+G48+G53+G58+G59,2)</f>
        <v>0</v>
      </c>
      <c r="I61" s="501" t="s">
        <v>415</v>
      </c>
    </row>
  </sheetData>
  <sheetProtection sheet="1" objects="1" scenarios="1" formatCells="0" formatRows="0" insertRows="0"/>
  <mergeCells count="10">
    <mergeCell ref="A1:F1"/>
    <mergeCell ref="A2:G2"/>
    <mergeCell ref="G6:G7"/>
    <mergeCell ref="E61:F61"/>
    <mergeCell ref="A3:G3"/>
    <mergeCell ref="A4:G4"/>
    <mergeCell ref="A5:G5"/>
    <mergeCell ref="A6:A7"/>
    <mergeCell ref="B6:B7"/>
    <mergeCell ref="C6:F7"/>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zoomScaleNormal="100" workbookViewId="0"/>
  </sheetViews>
  <sheetFormatPr defaultRowHeight="15" x14ac:dyDescent="0.25"/>
  <cols>
    <col min="1" max="1" width="2.5703125" style="8" customWidth="1"/>
    <col min="2" max="2" width="37.140625" style="227" customWidth="1"/>
    <col min="3" max="3" width="11.5703125" style="227" customWidth="1"/>
    <col min="4" max="8" width="13" style="227" customWidth="1"/>
    <col min="9" max="9" width="14.5703125" style="227" customWidth="1"/>
    <col min="10" max="10" width="2.85546875" style="8" customWidth="1"/>
    <col min="11" max="16384" width="9.140625" style="8"/>
  </cols>
  <sheetData>
    <row r="1" spans="2:11" ht="30" customHeight="1" x14ac:dyDescent="0.3">
      <c r="B1" s="845" t="s">
        <v>230</v>
      </c>
      <c r="C1" s="845"/>
      <c r="D1" s="845"/>
      <c r="E1" s="845"/>
      <c r="F1" s="845"/>
      <c r="G1" s="845"/>
      <c r="H1" s="845"/>
      <c r="I1" s="451">
        <f>+'Section A'!D3</f>
        <v>0</v>
      </c>
    </row>
    <row r="2" spans="2:11" ht="46.5" customHeight="1" x14ac:dyDescent="0.25">
      <c r="B2" s="846" t="s">
        <v>311</v>
      </c>
      <c r="C2" s="846"/>
      <c r="D2" s="846"/>
      <c r="E2" s="846"/>
      <c r="F2" s="846"/>
      <c r="G2" s="846"/>
      <c r="H2" s="846"/>
      <c r="I2" s="846"/>
    </row>
    <row r="3" spans="2:11" ht="16.5" customHeight="1" x14ac:dyDescent="0.25">
      <c r="B3" s="848" t="s">
        <v>66</v>
      </c>
      <c r="C3" s="843" t="s">
        <v>6</v>
      </c>
      <c r="D3" s="843"/>
      <c r="E3" s="843"/>
      <c r="F3" s="843" t="s">
        <v>35</v>
      </c>
      <c r="G3" s="843"/>
      <c r="H3" s="843"/>
      <c r="I3" s="843" t="s">
        <v>41</v>
      </c>
    </row>
    <row r="4" spans="2:11" ht="14.25" customHeight="1" x14ac:dyDescent="0.25">
      <c r="B4" s="848"/>
      <c r="C4" s="843"/>
      <c r="D4" s="843"/>
      <c r="E4" s="843"/>
      <c r="F4" s="452" t="s">
        <v>64</v>
      </c>
      <c r="G4" s="452" t="s">
        <v>65</v>
      </c>
      <c r="H4" s="452" t="s">
        <v>57</v>
      </c>
      <c r="I4" s="843"/>
    </row>
    <row r="5" spans="2:11" s="240" customFormat="1" x14ac:dyDescent="0.25">
      <c r="B5" s="480"/>
      <c r="C5" s="849"/>
      <c r="D5" s="849"/>
      <c r="E5" s="849"/>
      <c r="I5" s="241"/>
    </row>
    <row r="6" spans="2:11" s="240" customFormat="1" ht="15" customHeight="1" x14ac:dyDescent="0.4">
      <c r="B6" s="242"/>
      <c r="C6" s="850"/>
      <c r="D6" s="850"/>
      <c r="E6" s="850"/>
      <c r="F6" s="243"/>
      <c r="G6" s="244"/>
      <c r="H6" s="244"/>
      <c r="I6" s="245">
        <f>ROUND(+F6*H6,2)</f>
        <v>0</v>
      </c>
    </row>
    <row r="7" spans="2:11" s="240" customFormat="1" x14ac:dyDescent="0.25">
      <c r="B7" s="242"/>
      <c r="C7" s="242"/>
      <c r="D7" s="242"/>
      <c r="E7" s="242"/>
      <c r="F7" s="242"/>
      <c r="G7" s="844" t="s">
        <v>47</v>
      </c>
      <c r="H7" s="844"/>
      <c r="I7" s="241">
        <f>ROUND(SUM(I6:I6),2)</f>
        <v>0</v>
      </c>
      <c r="K7" s="479" t="s">
        <v>327</v>
      </c>
    </row>
    <row r="8" spans="2:11" s="240" customFormat="1" x14ac:dyDescent="0.25">
      <c r="B8" s="242"/>
      <c r="C8" s="242"/>
      <c r="D8" s="242"/>
      <c r="E8" s="242"/>
      <c r="F8" s="242"/>
      <c r="G8" s="447"/>
      <c r="H8" s="447"/>
      <c r="I8" s="241"/>
      <c r="K8" s="477"/>
    </row>
    <row r="9" spans="2:11" x14ac:dyDescent="0.25">
      <c r="B9" s="843" t="s">
        <v>67</v>
      </c>
      <c r="C9" s="843" t="s">
        <v>49</v>
      </c>
      <c r="D9" s="851" t="s">
        <v>35</v>
      </c>
      <c r="E9" s="851"/>
      <c r="F9" s="851"/>
      <c r="G9" s="851"/>
      <c r="H9" s="851"/>
      <c r="I9" s="843" t="s">
        <v>41</v>
      </c>
      <c r="K9" s="206"/>
    </row>
    <row r="10" spans="2:11" ht="16.5" customHeight="1" x14ac:dyDescent="0.25">
      <c r="B10" s="843"/>
      <c r="C10" s="843"/>
      <c r="D10" s="455" t="s">
        <v>50</v>
      </c>
      <c r="E10" s="455" t="s">
        <v>51</v>
      </c>
      <c r="F10" s="455" t="s">
        <v>52</v>
      </c>
      <c r="G10" s="455" t="s">
        <v>53</v>
      </c>
      <c r="H10" s="455" t="s">
        <v>54</v>
      </c>
      <c r="I10" s="843"/>
      <c r="K10" s="206"/>
    </row>
    <row r="11" spans="2:11" x14ac:dyDescent="0.25">
      <c r="B11" s="453"/>
      <c r="C11" s="456"/>
      <c r="D11" s="456"/>
      <c r="E11" s="456"/>
      <c r="F11" s="456"/>
      <c r="G11" s="456"/>
      <c r="H11" s="456"/>
      <c r="I11" s="454"/>
      <c r="K11" s="206"/>
    </row>
    <row r="12" spans="2:11" s="240" customFormat="1" ht="17.25" x14ac:dyDescent="0.4">
      <c r="B12" s="242"/>
      <c r="C12" s="242"/>
      <c r="D12" s="246"/>
      <c r="E12" s="243"/>
      <c r="F12" s="246"/>
      <c r="G12" s="246"/>
      <c r="H12" s="246"/>
      <c r="I12" s="245">
        <f>ROUND(E12*G12*H12,2)</f>
        <v>0</v>
      </c>
      <c r="K12" s="477"/>
    </row>
    <row r="13" spans="2:11" s="240" customFormat="1" x14ac:dyDescent="0.25">
      <c r="E13" s="478"/>
      <c r="G13" s="447"/>
      <c r="H13" s="447" t="s">
        <v>47</v>
      </c>
      <c r="I13" s="241">
        <f>ROUND(+I12,2)</f>
        <v>0</v>
      </c>
      <c r="K13" s="479" t="s">
        <v>327</v>
      </c>
    </row>
    <row r="14" spans="2:11" s="289" customFormat="1" x14ac:dyDescent="0.25">
      <c r="B14" s="481"/>
      <c r="C14" s="481"/>
      <c r="D14" s="481"/>
      <c r="E14" s="482"/>
      <c r="F14" s="481"/>
      <c r="G14" s="481"/>
      <c r="H14" s="481"/>
      <c r="I14" s="483"/>
      <c r="K14" s="286"/>
    </row>
    <row r="15" spans="2:11" s="289" customFormat="1" ht="17.25" x14ac:dyDescent="0.4">
      <c r="B15" s="484"/>
      <c r="C15" s="484"/>
      <c r="D15" s="559"/>
      <c r="E15" s="560"/>
      <c r="F15" s="559"/>
      <c r="G15" s="559"/>
      <c r="H15" s="559"/>
      <c r="I15" s="486">
        <f>ROUND(E15*G15*H15,2)</f>
        <v>0</v>
      </c>
      <c r="K15" s="286"/>
    </row>
    <row r="16" spans="2:11" s="289" customFormat="1" x14ac:dyDescent="0.25">
      <c r="B16" s="481"/>
      <c r="C16" s="481"/>
      <c r="D16" s="481"/>
      <c r="E16" s="482"/>
      <c r="F16" s="481"/>
      <c r="G16" s="487"/>
      <c r="H16" s="487" t="s">
        <v>341</v>
      </c>
      <c r="I16" s="488">
        <f>ROUND(+I15,2)</f>
        <v>0</v>
      </c>
      <c r="K16" s="292" t="s">
        <v>328</v>
      </c>
    </row>
    <row r="17" spans="2:11" s="289" customFormat="1" x14ac:dyDescent="0.25">
      <c r="B17" s="481"/>
      <c r="C17" s="481"/>
      <c r="D17" s="481"/>
      <c r="E17" s="482"/>
      <c r="F17" s="481"/>
      <c r="G17" s="481"/>
      <c r="H17" s="481"/>
      <c r="I17" s="483"/>
      <c r="K17" s="286"/>
    </row>
    <row r="18" spans="2:11" s="289" customFormat="1" ht="17.25" x14ac:dyDescent="0.4">
      <c r="B18" s="484"/>
      <c r="C18" s="484"/>
      <c r="D18" s="592"/>
      <c r="E18" s="593"/>
      <c r="F18" s="592"/>
      <c r="G18" s="592"/>
      <c r="H18" s="592"/>
      <c r="I18" s="486">
        <f>ROUND(E18*G18*H18,2)</f>
        <v>0</v>
      </c>
      <c r="K18" s="286"/>
    </row>
    <row r="19" spans="2:11" s="289" customFormat="1" x14ac:dyDescent="0.25">
      <c r="B19" s="481"/>
      <c r="C19" s="481"/>
      <c r="D19" s="481"/>
      <c r="E19" s="482"/>
      <c r="F19" s="481"/>
      <c r="G19" s="487"/>
      <c r="H19" s="487" t="s">
        <v>344</v>
      </c>
      <c r="I19" s="488">
        <f>ROUND(+I18,2)</f>
        <v>0</v>
      </c>
      <c r="K19" s="292" t="s">
        <v>328</v>
      </c>
    </row>
    <row r="20" spans="2:11" s="289" customFormat="1" x14ac:dyDescent="0.25">
      <c r="B20" s="481"/>
      <c r="C20" s="481"/>
      <c r="D20" s="481"/>
      <c r="E20" s="482"/>
      <c r="F20" s="481"/>
      <c r="G20" s="481"/>
      <c r="H20" s="481"/>
      <c r="I20" s="483"/>
      <c r="K20" s="286"/>
    </row>
    <row r="21" spans="2:11" s="289" customFormat="1" ht="17.25" x14ac:dyDescent="0.4">
      <c r="B21" s="484"/>
      <c r="C21" s="484"/>
      <c r="D21" s="561"/>
      <c r="E21" s="562"/>
      <c r="F21" s="561"/>
      <c r="G21" s="561"/>
      <c r="H21" s="561"/>
      <c r="I21" s="486">
        <f>ROUND(E21*G21*H21,2)</f>
        <v>0</v>
      </c>
    </row>
    <row r="22" spans="2:11" s="289" customFormat="1" x14ac:dyDescent="0.25">
      <c r="B22" s="481"/>
      <c r="C22" s="481"/>
      <c r="D22" s="481"/>
      <c r="E22" s="482"/>
      <c r="F22" s="481"/>
      <c r="G22" s="489"/>
      <c r="H22" s="446" t="s">
        <v>342</v>
      </c>
      <c r="I22" s="488">
        <f>ROUND(+I21,2)</f>
        <v>0</v>
      </c>
      <c r="K22" s="292" t="s">
        <v>329</v>
      </c>
    </row>
    <row r="23" spans="2:11" s="289" customFormat="1" x14ac:dyDescent="0.25">
      <c r="B23" s="481"/>
      <c r="C23" s="481"/>
      <c r="D23" s="481"/>
      <c r="E23" s="482"/>
      <c r="F23" s="481"/>
      <c r="G23" s="481"/>
      <c r="H23" s="481"/>
      <c r="I23" s="483"/>
      <c r="K23" s="286"/>
    </row>
    <row r="24" spans="2:11" s="289" customFormat="1" ht="17.25" x14ac:dyDescent="0.4">
      <c r="B24" s="484"/>
      <c r="C24" s="484"/>
      <c r="D24" s="592"/>
      <c r="E24" s="593"/>
      <c r="F24" s="592"/>
      <c r="G24" s="592"/>
      <c r="H24" s="592"/>
      <c r="I24" s="486">
        <f>ROUND(E24*G24*H24,2)</f>
        <v>0</v>
      </c>
    </row>
    <row r="25" spans="2:11" s="289" customFormat="1" x14ac:dyDescent="0.25">
      <c r="B25" s="481"/>
      <c r="C25" s="481"/>
      <c r="D25" s="481"/>
      <c r="E25" s="482"/>
      <c r="F25" s="481"/>
      <c r="G25" s="489"/>
      <c r="H25" s="446" t="s">
        <v>345</v>
      </c>
      <c r="I25" s="488">
        <f>ROUND(+I24,2)</f>
        <v>0</v>
      </c>
      <c r="K25" s="292" t="s">
        <v>329</v>
      </c>
    </row>
    <row r="26" spans="2:11" s="289" customFormat="1" x14ac:dyDescent="0.25">
      <c r="B26" s="481"/>
      <c r="C26" s="481"/>
      <c r="D26" s="481"/>
      <c r="E26" s="482"/>
      <c r="F26" s="481"/>
      <c r="G26" s="481"/>
      <c r="H26" s="481"/>
      <c r="I26" s="483"/>
      <c r="K26" s="286"/>
    </row>
    <row r="27" spans="2:11" s="289" customFormat="1" ht="17.25" x14ac:dyDescent="0.4">
      <c r="B27" s="484"/>
      <c r="C27" s="484"/>
      <c r="D27" s="592"/>
      <c r="E27" s="593"/>
      <c r="F27" s="592"/>
      <c r="G27" s="592"/>
      <c r="H27" s="592"/>
      <c r="I27" s="486">
        <f>ROUND(E27*G27*H27,2)</f>
        <v>0</v>
      </c>
    </row>
    <row r="28" spans="2:11" s="289" customFormat="1" x14ac:dyDescent="0.25">
      <c r="B28" s="481"/>
      <c r="C28" s="481"/>
      <c r="D28" s="481"/>
      <c r="E28" s="482"/>
      <c r="F28" s="481"/>
      <c r="G28" s="489"/>
      <c r="H28" s="446" t="s">
        <v>403</v>
      </c>
      <c r="I28" s="488">
        <f>ROUND(+I27,2)</f>
        <v>0</v>
      </c>
      <c r="K28" s="292" t="s">
        <v>411</v>
      </c>
    </row>
    <row r="29" spans="2:11" s="289" customFormat="1" x14ac:dyDescent="0.25">
      <c r="B29" s="481"/>
      <c r="C29" s="481"/>
      <c r="D29" s="481"/>
      <c r="E29" s="482"/>
      <c r="F29" s="481"/>
      <c r="G29" s="481"/>
      <c r="H29" s="481"/>
      <c r="I29" s="483"/>
      <c r="K29" s="286"/>
    </row>
    <row r="30" spans="2:11" s="289" customFormat="1" ht="17.25" x14ac:dyDescent="0.4">
      <c r="B30" s="484"/>
      <c r="C30" s="484"/>
      <c r="D30" s="592"/>
      <c r="E30" s="593"/>
      <c r="F30" s="592"/>
      <c r="G30" s="592"/>
      <c r="H30" s="592"/>
      <c r="I30" s="486">
        <f>ROUND(E30*G30*H30,2)</f>
        <v>0</v>
      </c>
    </row>
    <row r="31" spans="2:11" s="289" customFormat="1" x14ac:dyDescent="0.25">
      <c r="B31" s="481"/>
      <c r="C31" s="481"/>
      <c r="D31" s="481"/>
      <c r="E31" s="482"/>
      <c r="F31" s="481"/>
      <c r="G31" s="489"/>
      <c r="H31" s="446" t="s">
        <v>404</v>
      </c>
      <c r="I31" s="488">
        <f>ROUND(+I30,2)</f>
        <v>0</v>
      </c>
      <c r="K31" s="292" t="s">
        <v>411</v>
      </c>
    </row>
    <row r="32" spans="2:11" s="289" customFormat="1" x14ac:dyDescent="0.25">
      <c r="B32" s="481"/>
      <c r="C32" s="481"/>
      <c r="D32" s="481"/>
      <c r="E32" s="482"/>
      <c r="F32" s="481"/>
      <c r="G32" s="481"/>
      <c r="H32" s="481"/>
      <c r="I32" s="483"/>
      <c r="K32" s="286"/>
    </row>
    <row r="33" spans="2:11" x14ac:dyDescent="0.25">
      <c r="B33" s="247" t="s">
        <v>68</v>
      </c>
      <c r="C33" s="248"/>
      <c r="D33" s="248"/>
      <c r="E33" s="248"/>
      <c r="F33" s="248"/>
      <c r="G33" s="248"/>
      <c r="H33" s="248"/>
      <c r="I33" s="474"/>
      <c r="K33" s="208" t="s">
        <v>323</v>
      </c>
    </row>
    <row r="34" spans="2:11" x14ac:dyDescent="0.25">
      <c r="B34" s="249"/>
      <c r="C34" s="250"/>
      <c r="D34" s="250"/>
      <c r="E34" s="250"/>
      <c r="F34" s="250"/>
      <c r="G34" s="250"/>
      <c r="H34" s="250"/>
      <c r="I34" s="475"/>
      <c r="K34" s="206"/>
    </row>
    <row r="35" spans="2:11" x14ac:dyDescent="0.25">
      <c r="B35" s="249"/>
      <c r="C35" s="250"/>
      <c r="D35" s="250"/>
      <c r="E35" s="250"/>
      <c r="F35" s="250"/>
      <c r="G35" s="250"/>
      <c r="H35" s="250"/>
      <c r="I35" s="476"/>
      <c r="K35" s="206"/>
    </row>
    <row r="36" spans="2:11" x14ac:dyDescent="0.25">
      <c r="B36" s="249"/>
      <c r="C36" s="250"/>
      <c r="D36" s="250"/>
      <c r="E36" s="250"/>
      <c r="F36" s="250"/>
      <c r="G36" s="250"/>
      <c r="H36" s="250"/>
      <c r="I36" s="476"/>
      <c r="K36" s="208"/>
    </row>
    <row r="37" spans="2:11" x14ac:dyDescent="0.25">
      <c r="B37" s="251"/>
      <c r="C37" s="252"/>
      <c r="D37" s="252"/>
      <c r="E37" s="252"/>
      <c r="F37" s="253"/>
      <c r="G37" s="254"/>
      <c r="H37" s="254" t="s">
        <v>277</v>
      </c>
      <c r="I37" s="255">
        <f>ROUND(+I13+I7,2)</f>
        <v>0</v>
      </c>
      <c r="K37" s="208" t="s">
        <v>330</v>
      </c>
    </row>
    <row r="38" spans="2:11" x14ac:dyDescent="0.25">
      <c r="K38" s="207"/>
    </row>
    <row r="39" spans="2:11" x14ac:dyDescent="0.25">
      <c r="B39" s="457" t="s">
        <v>284</v>
      </c>
      <c r="C39" s="495"/>
      <c r="D39" s="496"/>
      <c r="E39" s="496"/>
      <c r="F39" s="496"/>
      <c r="G39" s="496"/>
      <c r="H39" s="496"/>
      <c r="I39" s="497"/>
      <c r="K39" s="208" t="s">
        <v>323</v>
      </c>
    </row>
    <row r="40" spans="2:11" x14ac:dyDescent="0.25">
      <c r="B40" s="490"/>
      <c r="C40" s="491"/>
      <c r="D40" s="491"/>
      <c r="E40" s="491"/>
      <c r="F40" s="491"/>
      <c r="G40" s="491"/>
      <c r="H40" s="491"/>
      <c r="I40" s="498"/>
      <c r="K40" s="206"/>
    </row>
    <row r="41" spans="2:11" s="232" customFormat="1" x14ac:dyDescent="0.25">
      <c r="B41" s="490"/>
      <c r="C41" s="491"/>
      <c r="D41" s="491"/>
      <c r="E41" s="491"/>
      <c r="F41" s="491"/>
      <c r="G41" s="461"/>
      <c r="H41" s="462" t="s">
        <v>347</v>
      </c>
      <c r="I41" s="459">
        <f>ROUND(I16,2)</f>
        <v>0</v>
      </c>
      <c r="K41" s="233"/>
    </row>
    <row r="42" spans="2:11" x14ac:dyDescent="0.25">
      <c r="B42" s="492"/>
      <c r="C42" s="493"/>
      <c r="D42" s="493"/>
      <c r="E42" s="493"/>
      <c r="F42" s="494"/>
      <c r="G42" s="462"/>
      <c r="H42" s="462" t="s">
        <v>346</v>
      </c>
      <c r="I42" s="459">
        <f>ROUND(I19,2)</f>
        <v>0</v>
      </c>
      <c r="K42" s="208" t="s">
        <v>331</v>
      </c>
    </row>
    <row r="43" spans="2:11" x14ac:dyDescent="0.25">
      <c r="H43" s="463"/>
      <c r="K43" s="206"/>
    </row>
    <row r="44" spans="2:11" s="138" customFormat="1" x14ac:dyDescent="0.25">
      <c r="B44" s="457" t="s">
        <v>285</v>
      </c>
      <c r="C44" s="495"/>
      <c r="D44" s="496"/>
      <c r="E44" s="496"/>
      <c r="F44" s="496"/>
      <c r="G44" s="496"/>
      <c r="H44" s="496"/>
      <c r="I44" s="497"/>
      <c r="K44" s="208" t="s">
        <v>323</v>
      </c>
    </row>
    <row r="45" spans="2:11" s="138" customFormat="1" x14ac:dyDescent="0.25">
      <c r="B45" s="490"/>
      <c r="C45" s="491"/>
      <c r="D45" s="491"/>
      <c r="E45" s="491"/>
      <c r="F45" s="491"/>
      <c r="G45" s="491"/>
      <c r="H45" s="491"/>
      <c r="I45" s="498"/>
      <c r="K45" s="206"/>
    </row>
    <row r="46" spans="2:11" s="232" customFormat="1" x14ac:dyDescent="0.25">
      <c r="B46" s="490"/>
      <c r="C46" s="491"/>
      <c r="D46" s="491"/>
      <c r="E46" s="491"/>
      <c r="F46" s="491"/>
      <c r="G46" s="461"/>
      <c r="H46" s="462" t="s">
        <v>349</v>
      </c>
      <c r="I46" s="459">
        <f>ROUND(I22,2)</f>
        <v>0</v>
      </c>
      <c r="K46" s="233"/>
    </row>
    <row r="47" spans="2:11" s="138" customFormat="1" x14ac:dyDescent="0.25">
      <c r="B47" s="492"/>
      <c r="C47" s="493"/>
      <c r="D47" s="493"/>
      <c r="E47" s="493"/>
      <c r="F47" s="494"/>
      <c r="G47" s="462"/>
      <c r="H47" s="462" t="s">
        <v>348</v>
      </c>
      <c r="I47" s="459">
        <f>ROUND(I25,2)</f>
        <v>0</v>
      </c>
      <c r="K47" s="208" t="s">
        <v>332</v>
      </c>
    </row>
    <row r="48" spans="2:11" s="232" customFormat="1" x14ac:dyDescent="0.25">
      <c r="B48" s="227"/>
      <c r="C48" s="227"/>
      <c r="D48" s="227"/>
      <c r="E48" s="227"/>
      <c r="F48" s="227"/>
      <c r="G48" s="227"/>
      <c r="H48" s="463"/>
      <c r="I48" s="227"/>
      <c r="K48" s="233"/>
    </row>
    <row r="49" spans="2:11" s="232" customFormat="1" x14ac:dyDescent="0.25">
      <c r="B49" s="457" t="s">
        <v>473</v>
      </c>
      <c r="C49" s="460"/>
      <c r="D49" s="496"/>
      <c r="E49" s="496"/>
      <c r="F49" s="496"/>
      <c r="G49" s="496"/>
      <c r="H49" s="496"/>
      <c r="I49" s="497"/>
      <c r="K49" s="234" t="s">
        <v>323</v>
      </c>
    </row>
    <row r="50" spans="2:11" s="232" customFormat="1" x14ac:dyDescent="0.25">
      <c r="B50" s="490"/>
      <c r="C50" s="491"/>
      <c r="D50" s="491"/>
      <c r="E50" s="491"/>
      <c r="F50" s="491"/>
      <c r="G50" s="491"/>
      <c r="H50" s="491"/>
      <c r="I50" s="498"/>
      <c r="K50" s="233"/>
    </row>
    <row r="51" spans="2:11" s="232" customFormat="1" x14ac:dyDescent="0.25">
      <c r="B51" s="490"/>
      <c r="C51" s="491"/>
      <c r="D51" s="491"/>
      <c r="E51" s="491"/>
      <c r="F51" s="491"/>
      <c r="G51" s="461"/>
      <c r="H51" s="462" t="s">
        <v>405</v>
      </c>
      <c r="I51" s="459">
        <f>ROUND(I28,2)</f>
        <v>0</v>
      </c>
      <c r="K51" s="233"/>
    </row>
    <row r="52" spans="2:11" s="232" customFormat="1" x14ac:dyDescent="0.25">
      <c r="B52" s="492"/>
      <c r="C52" s="493"/>
      <c r="D52" s="493"/>
      <c r="E52" s="493"/>
      <c r="F52" s="494"/>
      <c r="G52" s="462"/>
      <c r="H52" s="462" t="s">
        <v>406</v>
      </c>
      <c r="I52" s="459">
        <f>ROUND(I31,2)</f>
        <v>0</v>
      </c>
      <c r="K52" s="234" t="s">
        <v>412</v>
      </c>
    </row>
    <row r="53" spans="2:11" s="138" customFormat="1" x14ac:dyDescent="0.25">
      <c r="B53" s="461"/>
      <c r="C53" s="461"/>
      <c r="D53" s="461"/>
      <c r="E53" s="461"/>
      <c r="F53" s="227"/>
      <c r="G53" s="464"/>
      <c r="H53" s="464"/>
      <c r="I53" s="465"/>
      <c r="K53" s="207"/>
    </row>
    <row r="54" spans="2:11" x14ac:dyDescent="0.25">
      <c r="G54" s="847" t="s">
        <v>265</v>
      </c>
      <c r="H54" s="847"/>
      <c r="I54" s="454">
        <f>ROUND(+I37+I42+I47+I41+I46+I51+I52,2)</f>
        <v>0</v>
      </c>
      <c r="K54" s="501" t="s">
        <v>417</v>
      </c>
    </row>
  </sheetData>
  <sheetProtection sheet="1" objects="1" scenarios="1" formatCells="0" formatRows="0" insertRows="0"/>
  <mergeCells count="14">
    <mergeCell ref="G54:H54"/>
    <mergeCell ref="F3:H3"/>
    <mergeCell ref="B3:B4"/>
    <mergeCell ref="C3:E4"/>
    <mergeCell ref="C5:E5"/>
    <mergeCell ref="C6:E6"/>
    <mergeCell ref="B9:B10"/>
    <mergeCell ref="C9:C10"/>
    <mergeCell ref="D9:H9"/>
    <mergeCell ref="I3:I4"/>
    <mergeCell ref="G7:H7"/>
    <mergeCell ref="B1:H1"/>
    <mergeCell ref="B2:I2"/>
    <mergeCell ref="I9:I10"/>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F1"/>
    </sheetView>
  </sheetViews>
  <sheetFormatPr defaultRowHeight="15" x14ac:dyDescent="0.25"/>
  <cols>
    <col min="1" max="2" width="23.28515625" style="227" customWidth="1"/>
    <col min="3" max="5" width="16.5703125" style="227" customWidth="1"/>
    <col min="6" max="6" width="15" style="227" customWidth="1"/>
    <col min="7" max="7" width="16.5703125" style="227" customWidth="1"/>
    <col min="8" max="8" width="2.28515625" style="227" customWidth="1"/>
    <col min="9" max="16384" width="9.140625" style="227"/>
  </cols>
  <sheetData>
    <row r="1" spans="1:9" ht="30" customHeight="1" x14ac:dyDescent="0.25">
      <c r="A1" s="845" t="s">
        <v>230</v>
      </c>
      <c r="B1" s="845"/>
      <c r="C1" s="845"/>
      <c r="D1" s="845"/>
      <c r="E1" s="845"/>
      <c r="F1" s="845"/>
      <c r="G1" s="450">
        <f>+'Section A'!D3</f>
        <v>0</v>
      </c>
    </row>
    <row r="2" spans="1:9" ht="63" customHeight="1" x14ac:dyDescent="0.25">
      <c r="A2" s="846" t="s">
        <v>245</v>
      </c>
      <c r="B2" s="846"/>
      <c r="C2" s="846"/>
      <c r="D2" s="846"/>
      <c r="E2" s="846"/>
      <c r="F2" s="846"/>
      <c r="G2" s="846"/>
    </row>
    <row r="3" spans="1:9" ht="25.5" customHeight="1" x14ac:dyDescent="0.25">
      <c r="A3" s="852" t="s">
        <v>20</v>
      </c>
      <c r="B3" s="852"/>
      <c r="C3" s="852" t="s">
        <v>69</v>
      </c>
      <c r="D3" s="852"/>
      <c r="E3" s="852"/>
      <c r="F3" s="852"/>
      <c r="G3" s="499" t="s">
        <v>41</v>
      </c>
    </row>
    <row r="4" spans="1:9" x14ac:dyDescent="0.25">
      <c r="A4" s="256" t="s">
        <v>2</v>
      </c>
      <c r="B4" s="257"/>
      <c r="C4" s="257"/>
      <c r="D4" s="257"/>
      <c r="E4" s="257"/>
      <c r="F4" s="257"/>
      <c r="G4" s="258"/>
    </row>
    <row r="5" spans="1:9" ht="17.25" x14ac:dyDescent="0.4">
      <c r="A5" s="242" t="s">
        <v>81</v>
      </c>
      <c r="B5" s="242"/>
      <c r="C5" s="242"/>
      <c r="D5" s="242"/>
      <c r="E5" s="246"/>
      <c r="F5" s="244"/>
      <c r="G5" s="245">
        <v>0</v>
      </c>
    </row>
    <row r="6" spans="1:9" x14ac:dyDescent="0.25">
      <c r="A6" s="240"/>
      <c r="B6" s="240"/>
      <c r="C6" s="240"/>
      <c r="D6" s="240"/>
      <c r="E6" s="844" t="s">
        <v>47</v>
      </c>
      <c r="F6" s="844"/>
      <c r="G6" s="241">
        <f>ROUND(+G5,2)</f>
        <v>0</v>
      </c>
      <c r="I6" s="501" t="s">
        <v>333</v>
      </c>
    </row>
    <row r="7" spans="1:9" s="481" customFormat="1" x14ac:dyDescent="0.25">
      <c r="G7" s="511"/>
      <c r="I7" s="512"/>
    </row>
    <row r="8" spans="1:9" s="481" customFormat="1" ht="17.25" x14ac:dyDescent="0.4">
      <c r="B8" s="484"/>
      <c r="C8" s="484"/>
      <c r="D8" s="484"/>
      <c r="E8" s="485"/>
      <c r="F8" s="513"/>
      <c r="G8" s="563">
        <v>0</v>
      </c>
      <c r="I8" s="514"/>
    </row>
    <row r="9" spans="1:9" s="481" customFormat="1" x14ac:dyDescent="0.25">
      <c r="E9" s="487"/>
      <c r="F9" s="487" t="s">
        <v>341</v>
      </c>
      <c r="G9" s="488">
        <f>ROUND(+G8,2)</f>
        <v>0</v>
      </c>
      <c r="I9" s="515" t="s">
        <v>334</v>
      </c>
    </row>
    <row r="10" spans="1:9" s="481" customFormat="1" x14ac:dyDescent="0.25">
      <c r="G10" s="511"/>
      <c r="I10" s="512"/>
    </row>
    <row r="11" spans="1:9" s="481" customFormat="1" ht="17.25" x14ac:dyDescent="0.4">
      <c r="B11" s="484"/>
      <c r="C11" s="484"/>
      <c r="D11" s="484"/>
      <c r="E11" s="485"/>
      <c r="F11" s="513"/>
      <c r="G11" s="486">
        <v>0</v>
      </c>
      <c r="I11" s="514"/>
    </row>
    <row r="12" spans="1:9" s="481" customFormat="1" x14ac:dyDescent="0.25">
      <c r="E12" s="487"/>
      <c r="F12" s="487" t="s">
        <v>344</v>
      </c>
      <c r="G12" s="488">
        <f>ROUND(+G11,2)</f>
        <v>0</v>
      </c>
      <c r="I12" s="515" t="s">
        <v>334</v>
      </c>
    </row>
    <row r="13" spans="1:9" s="481" customFormat="1" x14ac:dyDescent="0.25">
      <c r="F13" s="483"/>
      <c r="G13" s="511"/>
      <c r="I13" s="516"/>
    </row>
    <row r="14" spans="1:9" s="481" customFormat="1" ht="17.25" x14ac:dyDescent="0.4">
      <c r="B14" s="484"/>
      <c r="C14" s="484"/>
      <c r="D14" s="484"/>
      <c r="E14" s="485"/>
      <c r="F14" s="513"/>
      <c r="G14" s="564">
        <v>0</v>
      </c>
      <c r="I14" s="516"/>
    </row>
    <row r="15" spans="1:9" s="481" customFormat="1" x14ac:dyDescent="0.25">
      <c r="E15" s="489"/>
      <c r="F15" s="487" t="s">
        <v>342</v>
      </c>
      <c r="G15" s="488">
        <f>ROUND(+G14,2)</f>
        <v>0</v>
      </c>
      <c r="I15" s="515" t="s">
        <v>335</v>
      </c>
    </row>
    <row r="16" spans="1:9" s="481" customFormat="1" x14ac:dyDescent="0.25">
      <c r="F16" s="483"/>
      <c r="G16" s="483"/>
      <c r="I16" s="517"/>
    </row>
    <row r="17" spans="1:9" s="481" customFormat="1" ht="17.25" x14ac:dyDescent="0.4">
      <c r="B17" s="484"/>
      <c r="C17" s="484"/>
      <c r="D17" s="484"/>
      <c r="E17" s="485"/>
      <c r="F17" s="513"/>
      <c r="G17" s="486">
        <v>0</v>
      </c>
      <c r="I17" s="516"/>
    </row>
    <row r="18" spans="1:9" s="481" customFormat="1" x14ac:dyDescent="0.25">
      <c r="E18" s="489"/>
      <c r="F18" s="487" t="s">
        <v>345</v>
      </c>
      <c r="G18" s="488">
        <f>ROUND(+G17,2)</f>
        <v>0</v>
      </c>
      <c r="I18" s="515" t="s">
        <v>335</v>
      </c>
    </row>
    <row r="19" spans="1:9" s="481" customFormat="1" ht="15" customHeight="1" x14ac:dyDescent="0.25">
      <c r="F19" s="483"/>
      <c r="G19" s="483"/>
      <c r="I19" s="517"/>
    </row>
    <row r="20" spans="1:9" s="481" customFormat="1" ht="17.25" x14ac:dyDescent="0.4">
      <c r="B20" s="484"/>
      <c r="C20" s="484"/>
      <c r="D20" s="484"/>
      <c r="E20" s="485"/>
      <c r="F20" s="513"/>
      <c r="G20" s="486">
        <v>0</v>
      </c>
      <c r="I20" s="516"/>
    </row>
    <row r="21" spans="1:9" s="481" customFormat="1" x14ac:dyDescent="0.25">
      <c r="E21" s="489"/>
      <c r="F21" s="487" t="s">
        <v>403</v>
      </c>
      <c r="G21" s="488">
        <f>ROUND(+G20,2)</f>
        <v>0</v>
      </c>
      <c r="I21" s="515" t="s">
        <v>413</v>
      </c>
    </row>
    <row r="22" spans="1:9" s="481" customFormat="1" x14ac:dyDescent="0.25">
      <c r="F22" s="483"/>
      <c r="G22" s="483"/>
      <c r="I22" s="517"/>
    </row>
    <row r="23" spans="1:9" s="481" customFormat="1" ht="17.25" x14ac:dyDescent="0.4">
      <c r="B23" s="484"/>
      <c r="C23" s="484"/>
      <c r="D23" s="484"/>
      <c r="E23" s="485"/>
      <c r="F23" s="513"/>
      <c r="G23" s="486">
        <v>0</v>
      </c>
      <c r="I23" s="516"/>
    </row>
    <row r="24" spans="1:9" s="481" customFormat="1" x14ac:dyDescent="0.25">
      <c r="E24" s="489"/>
      <c r="F24" s="487" t="s">
        <v>404</v>
      </c>
      <c r="G24" s="488">
        <f>ROUND(+G23,2)</f>
        <v>0</v>
      </c>
      <c r="I24" s="515" t="s">
        <v>413</v>
      </c>
    </row>
    <row r="25" spans="1:9" s="481" customFormat="1" x14ac:dyDescent="0.25">
      <c r="F25" s="483"/>
      <c r="G25" s="483"/>
      <c r="I25" s="517"/>
    </row>
    <row r="26" spans="1:9" x14ac:dyDescent="0.25">
      <c r="A26" s="247" t="s">
        <v>70</v>
      </c>
      <c r="B26" s="248"/>
      <c r="C26" s="248"/>
      <c r="D26" s="248"/>
      <c r="E26" s="248"/>
      <c r="F26" s="248"/>
      <c r="G26" s="259"/>
      <c r="I26" s="501" t="s">
        <v>323</v>
      </c>
    </row>
    <row r="27" spans="1:9" x14ac:dyDescent="0.25">
      <c r="A27" s="260"/>
      <c r="B27" s="250"/>
      <c r="C27" s="250"/>
      <c r="D27" s="250"/>
      <c r="E27" s="250"/>
      <c r="F27" s="250"/>
      <c r="G27" s="261"/>
    </row>
    <row r="28" spans="1:9" x14ac:dyDescent="0.25">
      <c r="A28" s="249"/>
      <c r="B28" s="250"/>
      <c r="C28" s="250"/>
      <c r="D28" s="250"/>
      <c r="E28" s="250"/>
      <c r="F28" s="250"/>
      <c r="G28" s="261"/>
      <c r="I28" s="501"/>
    </row>
    <row r="29" spans="1:9" x14ac:dyDescent="0.25">
      <c r="A29" s="249"/>
      <c r="B29" s="250"/>
      <c r="C29" s="250"/>
      <c r="D29" s="250"/>
      <c r="E29" s="250"/>
      <c r="F29" s="250"/>
      <c r="G29" s="261"/>
      <c r="I29" s="501"/>
    </row>
    <row r="30" spans="1:9" x14ac:dyDescent="0.25">
      <c r="A30" s="249"/>
      <c r="B30" s="250"/>
      <c r="C30" s="250"/>
      <c r="D30" s="250"/>
      <c r="E30" s="250"/>
      <c r="F30" s="250"/>
      <c r="G30" s="261"/>
      <c r="I30" s="501"/>
    </row>
    <row r="31" spans="1:9" x14ac:dyDescent="0.25">
      <c r="A31" s="251"/>
      <c r="B31" s="252"/>
      <c r="C31" s="252"/>
      <c r="D31" s="252"/>
      <c r="E31" s="253"/>
      <c r="F31" s="254" t="s">
        <v>277</v>
      </c>
      <c r="G31" s="255">
        <f>ROUND(+G6,2)</f>
        <v>0</v>
      </c>
      <c r="I31" s="501" t="s">
        <v>336</v>
      </c>
    </row>
    <row r="32" spans="1:9" x14ac:dyDescent="0.25">
      <c r="I32" s="501"/>
    </row>
    <row r="34" spans="1:9" x14ac:dyDescent="0.25">
      <c r="A34" s="518" t="s">
        <v>286</v>
      </c>
      <c r="B34" s="495"/>
      <c r="C34" s="496"/>
      <c r="D34" s="496"/>
      <c r="E34" s="496"/>
      <c r="F34" s="496"/>
      <c r="G34" s="519"/>
      <c r="I34" s="501" t="s">
        <v>323</v>
      </c>
    </row>
    <row r="35" spans="1:9" x14ac:dyDescent="0.25">
      <c r="A35" s="490"/>
      <c r="B35" s="491"/>
      <c r="C35" s="491"/>
      <c r="D35" s="491"/>
      <c r="E35" s="491"/>
      <c r="F35" s="491"/>
      <c r="G35" s="520"/>
    </row>
    <row r="36" spans="1:9" x14ac:dyDescent="0.25">
      <c r="A36" s="490"/>
      <c r="B36" s="491"/>
      <c r="C36" s="491"/>
      <c r="D36" s="491"/>
      <c r="E36" s="461"/>
      <c r="F36" s="462" t="s">
        <v>347</v>
      </c>
      <c r="G36" s="459">
        <f>ROUND(G9,2)</f>
        <v>0</v>
      </c>
    </row>
    <row r="37" spans="1:9" x14ac:dyDescent="0.25">
      <c r="A37" s="492"/>
      <c r="B37" s="493"/>
      <c r="C37" s="493"/>
      <c r="D37" s="493"/>
      <c r="E37" s="458"/>
      <c r="F37" s="462" t="s">
        <v>346</v>
      </c>
      <c r="G37" s="459">
        <f>ROUND(G12,2)</f>
        <v>0</v>
      </c>
      <c r="I37" s="501" t="s">
        <v>337</v>
      </c>
    </row>
    <row r="38" spans="1:9" x14ac:dyDescent="0.25">
      <c r="G38" s="463"/>
      <c r="I38" s="502"/>
    </row>
    <row r="39" spans="1:9" x14ac:dyDescent="0.25">
      <c r="A39" s="518" t="s">
        <v>287</v>
      </c>
      <c r="B39" s="495"/>
      <c r="C39" s="496"/>
      <c r="D39" s="496"/>
      <c r="E39" s="496"/>
      <c r="F39" s="496"/>
      <c r="G39" s="519"/>
      <c r="I39" s="501" t="s">
        <v>323</v>
      </c>
    </row>
    <row r="40" spans="1:9" x14ac:dyDescent="0.25">
      <c r="A40" s="490"/>
      <c r="B40" s="491"/>
      <c r="C40" s="491"/>
      <c r="D40" s="491"/>
      <c r="E40" s="491"/>
      <c r="F40" s="491"/>
      <c r="G40" s="520"/>
    </row>
    <row r="41" spans="1:9" x14ac:dyDescent="0.25">
      <c r="A41" s="490"/>
      <c r="B41" s="491"/>
      <c r="C41" s="491"/>
      <c r="D41" s="491"/>
      <c r="E41" s="461"/>
      <c r="F41" s="462" t="s">
        <v>349</v>
      </c>
      <c r="G41" s="459">
        <f>ROUND(G15,2)</f>
        <v>0</v>
      </c>
    </row>
    <row r="42" spans="1:9" x14ac:dyDescent="0.25">
      <c r="A42" s="492"/>
      <c r="B42" s="493"/>
      <c r="C42" s="493"/>
      <c r="D42" s="493"/>
      <c r="E42" s="458"/>
      <c r="F42" s="462" t="s">
        <v>348</v>
      </c>
      <c r="G42" s="459">
        <f>ROUND(G18,2)</f>
        <v>0</v>
      </c>
      <c r="I42" s="501" t="s">
        <v>338</v>
      </c>
    </row>
    <row r="43" spans="1:9" x14ac:dyDescent="0.25">
      <c r="G43" s="463"/>
    </row>
    <row r="44" spans="1:9" x14ac:dyDescent="0.25">
      <c r="A44" s="518" t="s">
        <v>472</v>
      </c>
      <c r="B44" s="495"/>
      <c r="C44" s="496"/>
      <c r="D44" s="496"/>
      <c r="E44" s="496"/>
      <c r="F44" s="496"/>
      <c r="G44" s="519"/>
      <c r="I44" s="501" t="s">
        <v>323</v>
      </c>
    </row>
    <row r="45" spans="1:9" x14ac:dyDescent="0.25">
      <c r="A45" s="490"/>
      <c r="B45" s="491"/>
      <c r="C45" s="491"/>
      <c r="D45" s="491"/>
      <c r="E45" s="491"/>
      <c r="F45" s="491"/>
      <c r="G45" s="520"/>
    </row>
    <row r="46" spans="1:9" x14ac:dyDescent="0.25">
      <c r="A46" s="490"/>
      <c r="B46" s="491"/>
      <c r="C46" s="491"/>
      <c r="D46" s="491"/>
      <c r="E46" s="461"/>
      <c r="F46" s="462" t="s">
        <v>405</v>
      </c>
      <c r="G46" s="459">
        <f>ROUND(G21,2)</f>
        <v>0</v>
      </c>
    </row>
    <row r="47" spans="1:9" x14ac:dyDescent="0.25">
      <c r="A47" s="492"/>
      <c r="B47" s="493"/>
      <c r="C47" s="493"/>
      <c r="D47" s="493"/>
      <c r="E47" s="458"/>
      <c r="F47" s="462" t="s">
        <v>406</v>
      </c>
      <c r="G47" s="459">
        <f>ROUND(G24,2)</f>
        <v>0</v>
      </c>
      <c r="I47" s="501" t="s">
        <v>414</v>
      </c>
    </row>
    <row r="48" spans="1:9" x14ac:dyDescent="0.25">
      <c r="G48" s="463"/>
    </row>
    <row r="49" spans="5:9" x14ac:dyDescent="0.25">
      <c r="E49" s="847" t="s">
        <v>71</v>
      </c>
      <c r="F49" s="847"/>
      <c r="G49" s="454">
        <f>ROUND(G31+G37+G42+G36+G41+G46+G47,2)</f>
        <v>0</v>
      </c>
      <c r="I49" s="501" t="s">
        <v>415</v>
      </c>
    </row>
  </sheetData>
  <sheetProtection sheet="1" objects="1" scenarios="1" formatCells="0" formatRows="0" insertRows="0"/>
  <mergeCells count="6">
    <mergeCell ref="A1:F1"/>
    <mergeCell ref="A2:G2"/>
    <mergeCell ref="E6:F6"/>
    <mergeCell ref="E49:F49"/>
    <mergeCell ref="C3:F3"/>
    <mergeCell ref="A3:B3"/>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zoomScaleNormal="100" workbookViewId="0"/>
  </sheetViews>
  <sheetFormatPr defaultRowHeight="12.75" x14ac:dyDescent="0.2"/>
  <cols>
    <col min="1" max="1" width="2.5703125" style="15" customWidth="1"/>
    <col min="2" max="2" width="18" style="500" customWidth="1"/>
    <col min="3" max="3" width="24" style="500" customWidth="1"/>
    <col min="4" max="7" width="16.85546875" style="500" customWidth="1"/>
    <col min="8" max="8" width="18.42578125" style="500" customWidth="1"/>
    <col min="9" max="9" width="2.7109375" style="15" customWidth="1"/>
    <col min="10" max="16384" width="9.140625" style="15"/>
  </cols>
  <sheetData>
    <row r="1" spans="2:10" ht="25.5" customHeight="1" x14ac:dyDescent="0.2">
      <c r="B1" s="845" t="s">
        <v>230</v>
      </c>
      <c r="C1" s="845"/>
      <c r="D1" s="845"/>
      <c r="E1" s="845"/>
      <c r="F1" s="845"/>
      <c r="G1" s="845"/>
      <c r="H1" s="471">
        <f>+'Section A'!D3</f>
        <v>0</v>
      </c>
    </row>
    <row r="2" spans="2:10" ht="67.5" customHeight="1" x14ac:dyDescent="0.2">
      <c r="B2" s="854" t="s">
        <v>312</v>
      </c>
      <c r="C2" s="854"/>
      <c r="D2" s="854"/>
      <c r="E2" s="854"/>
      <c r="F2" s="854"/>
      <c r="G2" s="854"/>
      <c r="H2" s="854"/>
    </row>
    <row r="4" spans="2:10" x14ac:dyDescent="0.2">
      <c r="B4" s="848" t="s">
        <v>72</v>
      </c>
      <c r="C4" s="848"/>
      <c r="D4" s="848" t="s">
        <v>35</v>
      </c>
      <c r="E4" s="848"/>
      <c r="F4" s="848"/>
      <c r="G4" s="848"/>
      <c r="H4" s="848" t="s">
        <v>41</v>
      </c>
    </row>
    <row r="5" spans="2:10" x14ac:dyDescent="0.2">
      <c r="B5" s="848"/>
      <c r="C5" s="848"/>
      <c r="D5" s="473" t="s">
        <v>53</v>
      </c>
      <c r="E5" s="473" t="s">
        <v>52</v>
      </c>
      <c r="F5" s="473" t="s">
        <v>41</v>
      </c>
      <c r="G5" s="473" t="s">
        <v>40</v>
      </c>
      <c r="H5" s="848"/>
      <c r="J5" s="212" t="s">
        <v>319</v>
      </c>
    </row>
    <row r="6" spans="2:10" ht="15" x14ac:dyDescent="0.25">
      <c r="B6" s="503"/>
      <c r="H6" s="454"/>
      <c r="J6" s="210"/>
    </row>
    <row r="7" spans="2:10" ht="15" x14ac:dyDescent="0.25">
      <c r="B7" s="505"/>
      <c r="C7" s="505"/>
      <c r="D7" s="506"/>
      <c r="E7" s="506"/>
      <c r="F7" s="507"/>
      <c r="G7" s="506"/>
      <c r="H7" s="508">
        <f>ROUND(+D7*F7*G7,2)</f>
        <v>0</v>
      </c>
      <c r="J7" s="210"/>
    </row>
    <row r="8" spans="2:10" ht="17.25" x14ac:dyDescent="0.4">
      <c r="B8" s="505"/>
      <c r="C8" s="505"/>
      <c r="D8" s="506"/>
      <c r="E8" s="506"/>
      <c r="F8" s="507"/>
      <c r="G8" s="506"/>
      <c r="H8" s="509">
        <f>ROUND(+D8*F8*G8,2)</f>
        <v>0</v>
      </c>
      <c r="J8" s="210"/>
    </row>
    <row r="9" spans="2:10" ht="13.5" x14ac:dyDescent="0.25">
      <c r="B9" s="510"/>
      <c r="C9" s="510"/>
      <c r="D9" s="510"/>
      <c r="E9" s="510"/>
      <c r="F9" s="853" t="s">
        <v>47</v>
      </c>
      <c r="G9" s="853"/>
      <c r="H9" s="508">
        <f>ROUND(SUM(H7:H8),2)</f>
        <v>0</v>
      </c>
      <c r="J9" s="212" t="s">
        <v>320</v>
      </c>
    </row>
    <row r="10" spans="2:10" s="282" customFormat="1" ht="15" x14ac:dyDescent="0.25">
      <c r="B10" s="512"/>
      <c r="C10" s="512"/>
      <c r="D10" s="512"/>
      <c r="E10" s="512"/>
      <c r="F10" s="537"/>
      <c r="G10" s="512"/>
      <c r="H10" s="538"/>
      <c r="J10" s="286"/>
    </row>
    <row r="11" spans="2:10" s="282" customFormat="1" ht="15" x14ac:dyDescent="0.25">
      <c r="B11" s="512"/>
      <c r="C11" s="512"/>
      <c r="D11" s="512"/>
      <c r="E11" s="512"/>
      <c r="F11" s="537"/>
      <c r="G11" s="512"/>
      <c r="H11" s="538"/>
      <c r="J11" s="286"/>
    </row>
    <row r="12" spans="2:10" s="282" customFormat="1" ht="17.25" x14ac:dyDescent="0.4">
      <c r="B12" s="484"/>
      <c r="C12" s="484"/>
      <c r="D12" s="565"/>
      <c r="E12" s="565"/>
      <c r="F12" s="566"/>
      <c r="G12" s="565"/>
      <c r="H12" s="486">
        <f>ROUND(+D12*F12*G12,2)</f>
        <v>0</v>
      </c>
      <c r="J12" s="286"/>
    </row>
    <row r="13" spans="2:10" s="282" customFormat="1" ht="13.5" x14ac:dyDescent="0.25">
      <c r="B13" s="512"/>
      <c r="C13" s="512"/>
      <c r="D13" s="512"/>
      <c r="E13" s="512"/>
      <c r="F13" s="489"/>
      <c r="G13" s="487" t="s">
        <v>341</v>
      </c>
      <c r="H13" s="488">
        <f>ROUND(H12,2)</f>
        <v>0</v>
      </c>
      <c r="J13" s="292" t="s">
        <v>321</v>
      </c>
    </row>
    <row r="14" spans="2:10" s="282" customFormat="1" ht="15" x14ac:dyDescent="0.25">
      <c r="B14" s="512"/>
      <c r="C14" s="512"/>
      <c r="D14" s="512"/>
      <c r="E14" s="512"/>
      <c r="F14" s="537"/>
      <c r="G14" s="512"/>
      <c r="H14" s="538"/>
      <c r="J14" s="286"/>
    </row>
    <row r="15" spans="2:10" s="282" customFormat="1" ht="17.25" x14ac:dyDescent="0.4">
      <c r="B15" s="484"/>
      <c r="C15" s="484"/>
      <c r="D15" s="592"/>
      <c r="E15" s="592"/>
      <c r="F15" s="593"/>
      <c r="G15" s="592"/>
      <c r="H15" s="486">
        <f>ROUND(+D15*F15*G15,2)</f>
        <v>0</v>
      </c>
      <c r="J15" s="286"/>
    </row>
    <row r="16" spans="2:10" s="282" customFormat="1" ht="13.5" x14ac:dyDescent="0.25">
      <c r="B16" s="512"/>
      <c r="C16" s="512"/>
      <c r="D16" s="512"/>
      <c r="E16" s="512"/>
      <c r="F16" s="489"/>
      <c r="G16" s="487" t="s">
        <v>344</v>
      </c>
      <c r="H16" s="488">
        <f>ROUND(H15,2)</f>
        <v>0</v>
      </c>
      <c r="J16" s="292" t="s">
        <v>321</v>
      </c>
    </row>
    <row r="17" spans="2:10" s="282" customFormat="1" ht="15" x14ac:dyDescent="0.25">
      <c r="B17" s="512"/>
      <c r="C17" s="512"/>
      <c r="D17" s="512"/>
      <c r="E17" s="512"/>
      <c r="F17" s="537"/>
      <c r="G17" s="512"/>
      <c r="H17" s="538"/>
      <c r="J17" s="286"/>
    </row>
    <row r="18" spans="2:10" s="282" customFormat="1" ht="17.25" x14ac:dyDescent="0.4">
      <c r="B18" s="484"/>
      <c r="C18" s="484"/>
      <c r="D18" s="567"/>
      <c r="E18" s="567"/>
      <c r="F18" s="568"/>
      <c r="G18" s="567"/>
      <c r="H18" s="486">
        <f>ROUND(+D18*F18*G18,2)</f>
        <v>0</v>
      </c>
      <c r="J18" s="286"/>
    </row>
    <row r="19" spans="2:10" s="282" customFormat="1" ht="13.5" x14ac:dyDescent="0.25">
      <c r="B19" s="512"/>
      <c r="C19" s="512"/>
      <c r="D19" s="512"/>
      <c r="E19" s="512"/>
      <c r="F19" s="489"/>
      <c r="G19" s="487" t="s">
        <v>342</v>
      </c>
      <c r="H19" s="488">
        <f>ROUND(H18,2)</f>
        <v>0</v>
      </c>
      <c r="J19" s="292" t="s">
        <v>322</v>
      </c>
    </row>
    <row r="20" spans="2:10" s="282" customFormat="1" ht="15" x14ac:dyDescent="0.25">
      <c r="B20" s="512"/>
      <c r="C20" s="512"/>
      <c r="D20" s="512"/>
      <c r="E20" s="512"/>
      <c r="F20" s="537"/>
      <c r="G20" s="512"/>
      <c r="H20" s="538"/>
      <c r="J20" s="286"/>
    </row>
    <row r="21" spans="2:10" s="282" customFormat="1" ht="17.25" x14ac:dyDescent="0.4">
      <c r="B21" s="484"/>
      <c r="C21" s="484"/>
      <c r="D21" s="592"/>
      <c r="E21" s="592"/>
      <c r="F21" s="593"/>
      <c r="G21" s="592"/>
      <c r="H21" s="486">
        <f>ROUND(+D21*F21*G21,2)</f>
        <v>0</v>
      </c>
      <c r="J21" s="286"/>
    </row>
    <row r="22" spans="2:10" s="282" customFormat="1" ht="13.5" x14ac:dyDescent="0.25">
      <c r="B22" s="512"/>
      <c r="C22" s="512"/>
      <c r="D22" s="512"/>
      <c r="E22" s="512"/>
      <c r="F22" s="489"/>
      <c r="G22" s="487" t="s">
        <v>345</v>
      </c>
      <c r="H22" s="488">
        <f>ROUND(H21,2)</f>
        <v>0</v>
      </c>
      <c r="J22" s="292" t="s">
        <v>322</v>
      </c>
    </row>
    <row r="23" spans="2:10" s="282" customFormat="1" ht="15" x14ac:dyDescent="0.25">
      <c r="B23" s="512"/>
      <c r="C23" s="512"/>
      <c r="D23" s="512"/>
      <c r="E23" s="512"/>
      <c r="F23" s="512"/>
      <c r="G23" s="512"/>
      <c r="H23" s="538"/>
      <c r="J23" s="286"/>
    </row>
    <row r="24" spans="2:10" s="282" customFormat="1" ht="17.25" x14ac:dyDescent="0.4">
      <c r="B24" s="484"/>
      <c r="C24" s="484"/>
      <c r="D24" s="592"/>
      <c r="E24" s="592"/>
      <c r="F24" s="593"/>
      <c r="G24" s="592"/>
      <c r="H24" s="486">
        <f>ROUND(+D24*F24*G24,2)</f>
        <v>0</v>
      </c>
      <c r="J24" s="286"/>
    </row>
    <row r="25" spans="2:10" s="282" customFormat="1" ht="13.5" x14ac:dyDescent="0.25">
      <c r="B25" s="512"/>
      <c r="C25" s="512"/>
      <c r="D25" s="512"/>
      <c r="E25" s="512"/>
      <c r="F25" s="489"/>
      <c r="G25" s="487" t="s">
        <v>403</v>
      </c>
      <c r="H25" s="488">
        <f>ROUND(H24,2)</f>
        <v>0</v>
      </c>
      <c r="J25" s="292" t="s">
        <v>408</v>
      </c>
    </row>
    <row r="26" spans="2:10" s="282" customFormat="1" ht="15" x14ac:dyDescent="0.25">
      <c r="B26" s="512"/>
      <c r="C26" s="512"/>
      <c r="D26" s="512"/>
      <c r="E26" s="512"/>
      <c r="F26" s="512"/>
      <c r="G26" s="512"/>
      <c r="H26" s="538"/>
      <c r="J26" s="286"/>
    </row>
    <row r="27" spans="2:10" s="282" customFormat="1" ht="17.25" x14ac:dyDescent="0.4">
      <c r="B27" s="484"/>
      <c r="C27" s="484"/>
      <c r="D27" s="592"/>
      <c r="E27" s="592"/>
      <c r="F27" s="593"/>
      <c r="G27" s="592"/>
      <c r="H27" s="486">
        <f>ROUND(+D27*F27*G27,2)</f>
        <v>0</v>
      </c>
      <c r="J27" s="286"/>
    </row>
    <row r="28" spans="2:10" s="282" customFormat="1" ht="13.5" x14ac:dyDescent="0.25">
      <c r="B28" s="512"/>
      <c r="C28" s="512"/>
      <c r="D28" s="512"/>
      <c r="E28" s="512"/>
      <c r="F28" s="489"/>
      <c r="G28" s="487" t="s">
        <v>404</v>
      </c>
      <c r="H28" s="488">
        <f>ROUND(H27,2)</f>
        <v>0</v>
      </c>
      <c r="J28" s="292" t="s">
        <v>408</v>
      </c>
    </row>
    <row r="29" spans="2:10" s="282" customFormat="1" ht="15" x14ac:dyDescent="0.25">
      <c r="B29" s="512"/>
      <c r="C29" s="512"/>
      <c r="D29" s="512"/>
      <c r="E29" s="512"/>
      <c r="F29" s="512"/>
      <c r="G29" s="512"/>
      <c r="H29" s="537"/>
      <c r="J29" s="286"/>
    </row>
    <row r="30" spans="2:10" ht="15" x14ac:dyDescent="0.2">
      <c r="B30" s="521" t="s">
        <v>73</v>
      </c>
      <c r="C30" s="522"/>
      <c r="D30" s="522"/>
      <c r="E30" s="522"/>
      <c r="F30" s="522"/>
      <c r="G30" s="522"/>
      <c r="H30" s="523"/>
      <c r="J30" s="212" t="s">
        <v>323</v>
      </c>
    </row>
    <row r="31" spans="2:10" ht="15" x14ac:dyDescent="0.25">
      <c r="B31" s="524"/>
      <c r="C31" s="525"/>
      <c r="D31" s="525"/>
      <c r="E31" s="525"/>
      <c r="F31" s="525"/>
      <c r="G31" s="525"/>
      <c r="H31" s="526"/>
      <c r="J31" s="210"/>
    </row>
    <row r="32" spans="2:10" ht="15" x14ac:dyDescent="0.25">
      <c r="B32" s="524"/>
      <c r="C32" s="527"/>
      <c r="D32" s="527"/>
      <c r="E32" s="528"/>
      <c r="F32" s="528"/>
      <c r="G32" s="528"/>
      <c r="H32" s="526"/>
      <c r="J32" s="210"/>
    </row>
    <row r="33" spans="2:10" ht="15" x14ac:dyDescent="0.25">
      <c r="B33" s="529"/>
      <c r="C33" s="528"/>
      <c r="D33" s="528"/>
      <c r="E33" s="528"/>
      <c r="F33" s="528"/>
      <c r="G33" s="528"/>
      <c r="H33" s="526"/>
      <c r="J33" s="210"/>
    </row>
    <row r="34" spans="2:10" ht="15" x14ac:dyDescent="0.25">
      <c r="B34" s="529"/>
      <c r="C34" s="528"/>
      <c r="D34" s="528"/>
      <c r="E34" s="528"/>
      <c r="F34" s="528"/>
      <c r="G34" s="528"/>
      <c r="H34" s="526"/>
      <c r="J34" s="210"/>
    </row>
    <row r="35" spans="2:10" ht="15" x14ac:dyDescent="0.25">
      <c r="B35" s="530"/>
      <c r="C35" s="531"/>
      <c r="D35" s="531"/>
      <c r="E35" s="531"/>
      <c r="F35" s="532"/>
      <c r="G35" s="533" t="s">
        <v>277</v>
      </c>
      <c r="H35" s="534">
        <f>ROUND(H9,2)</f>
        <v>0</v>
      </c>
      <c r="J35" s="212" t="s">
        <v>324</v>
      </c>
    </row>
    <row r="36" spans="2:10" ht="15" x14ac:dyDescent="0.25">
      <c r="B36" s="227"/>
      <c r="C36" s="227"/>
      <c r="D36" s="227"/>
      <c r="E36" s="227"/>
      <c r="F36" s="227"/>
      <c r="G36" s="227"/>
      <c r="H36" s="227"/>
      <c r="J36" s="210"/>
    </row>
    <row r="37" spans="2:10" ht="15" x14ac:dyDescent="0.25">
      <c r="B37" s="227"/>
      <c r="C37" s="227"/>
      <c r="D37" s="227"/>
      <c r="E37" s="227"/>
      <c r="F37" s="227"/>
      <c r="G37" s="227"/>
      <c r="H37" s="227"/>
      <c r="J37" s="210"/>
    </row>
    <row r="38" spans="2:10" x14ac:dyDescent="0.2">
      <c r="B38" s="518" t="s">
        <v>288</v>
      </c>
      <c r="C38" s="495"/>
      <c r="D38" s="496"/>
      <c r="E38" s="496"/>
      <c r="F38" s="496"/>
      <c r="G38" s="496"/>
      <c r="H38" s="519"/>
      <c r="J38" s="212" t="s">
        <v>323</v>
      </c>
    </row>
    <row r="39" spans="2:10" ht="15" x14ac:dyDescent="0.25">
      <c r="B39" s="490"/>
      <c r="C39" s="491"/>
      <c r="D39" s="491"/>
      <c r="E39" s="491"/>
      <c r="F39" s="491"/>
      <c r="G39" s="491"/>
      <c r="H39" s="520"/>
      <c r="J39" s="210"/>
    </row>
    <row r="40" spans="2:10" s="211" customFormat="1" ht="15" x14ac:dyDescent="0.25">
      <c r="B40" s="490"/>
      <c r="C40" s="491"/>
      <c r="D40" s="491"/>
      <c r="E40" s="491"/>
      <c r="F40" s="491"/>
      <c r="G40" s="462" t="s">
        <v>347</v>
      </c>
      <c r="H40" s="459">
        <f>ROUND(+H13,2)</f>
        <v>0</v>
      </c>
      <c r="J40" s="233"/>
    </row>
    <row r="41" spans="2:10" ht="15" x14ac:dyDescent="0.25">
      <c r="B41" s="492"/>
      <c r="C41" s="493"/>
      <c r="D41" s="493"/>
      <c r="E41" s="493"/>
      <c r="F41" s="494"/>
      <c r="G41" s="462" t="s">
        <v>346</v>
      </c>
      <c r="H41" s="459">
        <f>ROUND(+H16,2)</f>
        <v>0</v>
      </c>
      <c r="J41" s="212" t="s">
        <v>325</v>
      </c>
    </row>
    <row r="42" spans="2:10" ht="15" x14ac:dyDescent="0.25">
      <c r="B42" s="227"/>
      <c r="C42" s="227"/>
      <c r="D42" s="227"/>
      <c r="E42" s="227"/>
      <c r="F42" s="227"/>
      <c r="G42" s="227"/>
      <c r="H42" s="463"/>
      <c r="J42" s="210"/>
    </row>
    <row r="43" spans="2:10" s="139" customFormat="1" x14ac:dyDescent="0.2">
      <c r="B43" s="518" t="s">
        <v>289</v>
      </c>
      <c r="C43" s="495"/>
      <c r="D43" s="496"/>
      <c r="E43" s="496"/>
      <c r="F43" s="496"/>
      <c r="G43" s="496"/>
      <c r="H43" s="519"/>
      <c r="J43" s="212" t="s">
        <v>323</v>
      </c>
    </row>
    <row r="44" spans="2:10" s="139" customFormat="1" ht="15" x14ac:dyDescent="0.25">
      <c r="B44" s="490"/>
      <c r="C44" s="491"/>
      <c r="D44" s="491"/>
      <c r="E44" s="491"/>
      <c r="F44" s="491"/>
      <c r="G44" s="491"/>
      <c r="H44" s="520"/>
      <c r="J44" s="210"/>
    </row>
    <row r="45" spans="2:10" s="211" customFormat="1" ht="15" x14ac:dyDescent="0.25">
      <c r="B45" s="490"/>
      <c r="C45" s="491"/>
      <c r="D45" s="491"/>
      <c r="E45" s="491"/>
      <c r="F45" s="461"/>
      <c r="G45" s="462" t="s">
        <v>349</v>
      </c>
      <c r="H45" s="459">
        <f>ROUND(+H19,2)</f>
        <v>0</v>
      </c>
      <c r="J45" s="233"/>
    </row>
    <row r="46" spans="2:10" s="139" customFormat="1" ht="15" x14ac:dyDescent="0.25">
      <c r="B46" s="492"/>
      <c r="C46" s="493"/>
      <c r="D46" s="493"/>
      <c r="E46" s="493"/>
      <c r="F46" s="458"/>
      <c r="G46" s="462" t="s">
        <v>348</v>
      </c>
      <c r="H46" s="459">
        <f>ROUND(+H22,2)</f>
        <v>0</v>
      </c>
      <c r="J46" s="212" t="s">
        <v>326</v>
      </c>
    </row>
    <row r="47" spans="2:10" s="211" customFormat="1" ht="15" x14ac:dyDescent="0.25">
      <c r="B47" s="227"/>
      <c r="C47" s="227"/>
      <c r="D47" s="227"/>
      <c r="E47" s="227"/>
      <c r="F47" s="227"/>
      <c r="G47" s="227"/>
      <c r="H47" s="463"/>
      <c r="J47" s="233"/>
    </row>
    <row r="48" spans="2:10" s="211" customFormat="1" x14ac:dyDescent="0.2">
      <c r="B48" s="518" t="s">
        <v>471</v>
      </c>
      <c r="C48" s="495"/>
      <c r="D48" s="496"/>
      <c r="E48" s="496"/>
      <c r="F48" s="496"/>
      <c r="G48" s="496"/>
      <c r="H48" s="519"/>
      <c r="J48" s="234" t="s">
        <v>323</v>
      </c>
    </row>
    <row r="49" spans="2:10" s="211" customFormat="1" ht="15" x14ac:dyDescent="0.25">
      <c r="B49" s="490"/>
      <c r="C49" s="491"/>
      <c r="D49" s="491"/>
      <c r="E49" s="491"/>
      <c r="F49" s="491"/>
      <c r="G49" s="491"/>
      <c r="H49" s="520"/>
      <c r="J49" s="233"/>
    </row>
    <row r="50" spans="2:10" s="211" customFormat="1" ht="15" x14ac:dyDescent="0.25">
      <c r="B50" s="490"/>
      <c r="C50" s="491"/>
      <c r="D50" s="491"/>
      <c r="E50" s="491"/>
      <c r="F50" s="491"/>
      <c r="G50" s="462" t="s">
        <v>405</v>
      </c>
      <c r="H50" s="459">
        <f>ROUND(+H25,2)</f>
        <v>0</v>
      </c>
      <c r="J50" s="233"/>
    </row>
    <row r="51" spans="2:10" s="211" customFormat="1" ht="15" x14ac:dyDescent="0.25">
      <c r="B51" s="492"/>
      <c r="C51" s="493"/>
      <c r="D51" s="493"/>
      <c r="E51" s="493"/>
      <c r="F51" s="494"/>
      <c r="G51" s="462" t="s">
        <v>406</v>
      </c>
      <c r="H51" s="459">
        <f>ROUND(+H28,2)</f>
        <v>0</v>
      </c>
      <c r="J51" s="234" t="s">
        <v>407</v>
      </c>
    </row>
    <row r="52" spans="2:10" s="139" customFormat="1" ht="15" x14ac:dyDescent="0.25">
      <c r="B52" s="227"/>
      <c r="C52" s="227"/>
      <c r="D52" s="227"/>
      <c r="E52" s="227"/>
      <c r="F52" s="227"/>
      <c r="G52" s="227"/>
      <c r="H52" s="463"/>
      <c r="J52" s="211"/>
    </row>
    <row r="53" spans="2:10" ht="15" x14ac:dyDescent="0.25">
      <c r="B53" s="227"/>
      <c r="C53" s="227"/>
      <c r="D53" s="227"/>
      <c r="E53" s="227"/>
      <c r="F53" s="472"/>
      <c r="G53" s="472" t="s">
        <v>74</v>
      </c>
      <c r="H53" s="454">
        <f>ROUND(+H35+H41+H46+H40+H45+H50+H51,2)</f>
        <v>0</v>
      </c>
      <c r="J53" s="501" t="s">
        <v>416</v>
      </c>
    </row>
  </sheetData>
  <sheetProtection sheet="1" objects="1" scenarios="1" formatCells="0" formatRows="0" insertRows="0"/>
  <mergeCells count="6">
    <mergeCell ref="F9:G9"/>
    <mergeCell ref="B1:G1"/>
    <mergeCell ref="B2:H2"/>
    <mergeCell ref="D4:G4"/>
    <mergeCell ref="B4:C5"/>
    <mergeCell ref="H4:H5"/>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845" t="s">
        <v>230</v>
      </c>
      <c r="B1" s="845"/>
      <c r="C1" s="845"/>
      <c r="D1" s="845"/>
      <c r="E1" s="845"/>
      <c r="F1" s="845"/>
      <c r="G1" s="471">
        <f>+'Section A'!D3</f>
        <v>0</v>
      </c>
    </row>
    <row r="2" spans="1:9" ht="53.25" customHeight="1" x14ac:dyDescent="0.25">
      <c r="A2" s="846" t="s">
        <v>313</v>
      </c>
      <c r="B2" s="846"/>
      <c r="C2" s="846"/>
      <c r="D2" s="846"/>
      <c r="E2" s="846"/>
      <c r="F2" s="846"/>
      <c r="G2" s="846"/>
    </row>
    <row r="3" spans="1:9" x14ac:dyDescent="0.25">
      <c r="A3" s="852" t="s">
        <v>20</v>
      </c>
      <c r="B3" s="852"/>
      <c r="C3" s="852" t="s">
        <v>69</v>
      </c>
      <c r="D3" s="852"/>
      <c r="E3" s="852"/>
      <c r="F3" s="852"/>
      <c r="G3" s="499" t="s">
        <v>41</v>
      </c>
    </row>
    <row r="4" spans="1:9" s="138" customFormat="1" x14ac:dyDescent="0.25">
      <c r="A4" s="535"/>
      <c r="B4" s="535"/>
      <c r="C4" s="535"/>
      <c r="D4" s="535"/>
      <c r="E4" s="535"/>
      <c r="F4" s="535"/>
      <c r="G4" s="536"/>
    </row>
    <row r="5" spans="1:9" s="240" customFormat="1" x14ac:dyDescent="0.25">
      <c r="A5" s="264"/>
      <c r="B5" s="257"/>
      <c r="C5" s="257"/>
      <c r="D5" s="257"/>
      <c r="E5" s="257"/>
      <c r="F5" s="257"/>
      <c r="G5" s="241">
        <v>0</v>
      </c>
    </row>
    <row r="6" spans="1:9" s="240" customFormat="1" ht="17.25" x14ac:dyDescent="0.4">
      <c r="A6" s="242"/>
      <c r="B6" s="242"/>
      <c r="C6" s="242"/>
      <c r="D6" s="242"/>
      <c r="E6" s="246"/>
      <c r="F6" s="244"/>
      <c r="G6" s="245">
        <v>0</v>
      </c>
    </row>
    <row r="7" spans="1:9" s="240" customFormat="1" x14ac:dyDescent="0.25">
      <c r="E7" s="844" t="s">
        <v>47</v>
      </c>
      <c r="F7" s="844"/>
      <c r="G7" s="241">
        <f>ROUND(SUM(G5:G6),2)</f>
        <v>0</v>
      </c>
      <c r="I7" s="479" t="s">
        <v>333</v>
      </c>
    </row>
    <row r="8" spans="1:9" s="289" customFormat="1" x14ac:dyDescent="0.25">
      <c r="A8" s="481"/>
      <c r="B8" s="481"/>
      <c r="C8" s="481"/>
      <c r="D8" s="481"/>
      <c r="E8" s="481"/>
      <c r="F8" s="481"/>
      <c r="G8" s="511"/>
      <c r="I8" s="286"/>
    </row>
    <row r="9" spans="1:9" s="289" customFormat="1" ht="17.25" x14ac:dyDescent="0.4">
      <c r="A9" s="484"/>
      <c r="B9" s="484"/>
      <c r="C9" s="484"/>
      <c r="D9" s="484"/>
      <c r="E9" s="485"/>
      <c r="F9" s="513"/>
      <c r="G9" s="569">
        <v>0</v>
      </c>
      <c r="I9" s="286"/>
    </row>
    <row r="10" spans="1:9" s="289" customFormat="1" x14ac:dyDescent="0.25">
      <c r="A10" s="481"/>
      <c r="B10" s="481"/>
      <c r="C10" s="481"/>
      <c r="D10" s="481"/>
      <c r="E10" s="489"/>
      <c r="F10" s="487" t="s">
        <v>341</v>
      </c>
      <c r="G10" s="488">
        <f>ROUND(G9,2)</f>
        <v>0</v>
      </c>
      <c r="I10" s="292" t="s">
        <v>334</v>
      </c>
    </row>
    <row r="11" spans="1:9" s="289" customFormat="1" x14ac:dyDescent="0.25">
      <c r="A11" s="481"/>
      <c r="B11" s="481"/>
      <c r="C11" s="481"/>
      <c r="D11" s="481"/>
      <c r="E11" s="481"/>
      <c r="F11" s="481"/>
      <c r="G11" s="511"/>
      <c r="I11" s="286"/>
    </row>
    <row r="12" spans="1:9" s="289" customFormat="1" ht="17.25" x14ac:dyDescent="0.4">
      <c r="A12" s="484"/>
      <c r="B12" s="484"/>
      <c r="C12" s="484"/>
      <c r="D12" s="484"/>
      <c r="E12" s="485"/>
      <c r="F12" s="513"/>
      <c r="G12" s="486">
        <v>0</v>
      </c>
      <c r="I12" s="286"/>
    </row>
    <row r="13" spans="1:9" s="289" customFormat="1" x14ac:dyDescent="0.25">
      <c r="A13" s="481"/>
      <c r="B13" s="481"/>
      <c r="C13" s="481"/>
      <c r="D13" s="481"/>
      <c r="E13" s="489"/>
      <c r="F13" s="487" t="s">
        <v>344</v>
      </c>
      <c r="G13" s="488">
        <f>ROUND(G12,2)</f>
        <v>0</v>
      </c>
      <c r="I13" s="292" t="s">
        <v>334</v>
      </c>
    </row>
    <row r="14" spans="1:9" s="289" customFormat="1" x14ac:dyDescent="0.25">
      <c r="A14" s="481"/>
      <c r="B14" s="481"/>
      <c r="C14" s="481"/>
      <c r="D14" s="481"/>
      <c r="E14" s="481"/>
      <c r="F14" s="483"/>
      <c r="G14" s="511"/>
      <c r="I14" s="286"/>
    </row>
    <row r="15" spans="1:9" s="289" customFormat="1" ht="17.25" x14ac:dyDescent="0.4">
      <c r="A15" s="484"/>
      <c r="B15" s="484"/>
      <c r="C15" s="484"/>
      <c r="D15" s="484"/>
      <c r="E15" s="485"/>
      <c r="F15" s="513"/>
      <c r="G15" s="570">
        <v>0</v>
      </c>
      <c r="I15" s="286"/>
    </row>
    <row r="16" spans="1:9" s="289" customFormat="1" x14ac:dyDescent="0.25">
      <c r="A16" s="481"/>
      <c r="B16" s="481"/>
      <c r="C16" s="481"/>
      <c r="D16" s="481"/>
      <c r="E16" s="489"/>
      <c r="F16" s="487" t="s">
        <v>342</v>
      </c>
      <c r="G16" s="488">
        <f>ROUND(G15,2)</f>
        <v>0</v>
      </c>
      <c r="I16" s="292" t="s">
        <v>335</v>
      </c>
    </row>
    <row r="17" spans="1:9" s="289" customFormat="1" x14ac:dyDescent="0.25">
      <c r="A17" s="481"/>
      <c r="B17" s="481"/>
      <c r="C17" s="481"/>
      <c r="D17" s="481"/>
      <c r="E17" s="481"/>
      <c r="F17" s="483"/>
      <c r="G17" s="511"/>
      <c r="I17" s="286"/>
    </row>
    <row r="18" spans="1:9" s="289" customFormat="1" ht="17.25" x14ac:dyDescent="0.4">
      <c r="A18" s="484"/>
      <c r="B18" s="484"/>
      <c r="C18" s="484"/>
      <c r="D18" s="484"/>
      <c r="E18" s="485"/>
      <c r="F18" s="513"/>
      <c r="G18" s="486">
        <v>0</v>
      </c>
      <c r="I18" s="286"/>
    </row>
    <row r="19" spans="1:9" s="289" customFormat="1" x14ac:dyDescent="0.25">
      <c r="A19" s="481"/>
      <c r="B19" s="481"/>
      <c r="C19" s="481"/>
      <c r="D19" s="481"/>
      <c r="E19" s="489"/>
      <c r="F19" s="487" t="s">
        <v>345</v>
      </c>
      <c r="G19" s="488">
        <f>ROUND(G18,2)</f>
        <v>0</v>
      </c>
      <c r="I19" s="292" t="s">
        <v>335</v>
      </c>
    </row>
    <row r="20" spans="1:9" s="289" customFormat="1" x14ac:dyDescent="0.25">
      <c r="A20" s="481"/>
      <c r="B20" s="481"/>
      <c r="C20" s="481"/>
      <c r="D20" s="481"/>
      <c r="E20" s="481"/>
      <c r="F20" s="483"/>
      <c r="G20" s="483"/>
      <c r="I20" s="286"/>
    </row>
    <row r="21" spans="1:9" s="289" customFormat="1" ht="17.25" x14ac:dyDescent="0.4">
      <c r="A21" s="484"/>
      <c r="B21" s="484"/>
      <c r="C21" s="484"/>
      <c r="D21" s="484"/>
      <c r="E21" s="485"/>
      <c r="F21" s="513"/>
      <c r="G21" s="486">
        <v>0</v>
      </c>
      <c r="I21" s="286"/>
    </row>
    <row r="22" spans="1:9" s="289" customFormat="1" x14ac:dyDescent="0.25">
      <c r="A22" s="481"/>
      <c r="B22" s="481"/>
      <c r="C22" s="481"/>
      <c r="D22" s="481"/>
      <c r="E22" s="489"/>
      <c r="F22" s="487" t="s">
        <v>403</v>
      </c>
      <c r="G22" s="488">
        <f>ROUND(G21,2)</f>
        <v>0</v>
      </c>
      <c r="I22" s="292" t="s">
        <v>413</v>
      </c>
    </row>
    <row r="23" spans="1:9" s="289" customFormat="1" x14ac:dyDescent="0.25">
      <c r="A23" s="481"/>
      <c r="B23" s="481"/>
      <c r="C23" s="481"/>
      <c r="D23" s="481"/>
      <c r="E23" s="481"/>
      <c r="F23" s="483"/>
      <c r="G23" s="483"/>
      <c r="I23" s="286"/>
    </row>
    <row r="24" spans="1:9" s="289" customFormat="1" ht="17.25" x14ac:dyDescent="0.4">
      <c r="A24" s="484"/>
      <c r="B24" s="484"/>
      <c r="C24" s="484"/>
      <c r="D24" s="484"/>
      <c r="E24" s="485"/>
      <c r="F24" s="513"/>
      <c r="G24" s="486">
        <v>0</v>
      </c>
      <c r="I24" s="286"/>
    </row>
    <row r="25" spans="1:9" s="289" customFormat="1" x14ac:dyDescent="0.25">
      <c r="A25" s="481"/>
      <c r="B25" s="481"/>
      <c r="C25" s="481"/>
      <c r="D25" s="481"/>
      <c r="E25" s="489"/>
      <c r="F25" s="487" t="s">
        <v>404</v>
      </c>
      <c r="G25" s="488">
        <f>ROUND(G24,2)</f>
        <v>0</v>
      </c>
      <c r="I25" s="292" t="s">
        <v>413</v>
      </c>
    </row>
    <row r="26" spans="1:9" s="289" customFormat="1" x14ac:dyDescent="0.25">
      <c r="A26" s="481"/>
      <c r="B26" s="481"/>
      <c r="C26" s="481"/>
      <c r="D26" s="481"/>
      <c r="E26" s="481"/>
      <c r="F26" s="483"/>
      <c r="G26" s="483"/>
      <c r="I26" s="286"/>
    </row>
    <row r="27" spans="1:9" x14ac:dyDescent="0.25">
      <c r="A27" s="247" t="s">
        <v>75</v>
      </c>
      <c r="B27" s="248"/>
      <c r="C27" s="248"/>
      <c r="D27" s="248"/>
      <c r="E27" s="248"/>
      <c r="F27" s="248"/>
      <c r="G27" s="259"/>
      <c r="I27" s="215" t="s">
        <v>323</v>
      </c>
    </row>
    <row r="28" spans="1:9" x14ac:dyDescent="0.25">
      <c r="A28" s="260"/>
      <c r="B28" s="250"/>
      <c r="C28" s="250"/>
      <c r="D28" s="250"/>
      <c r="E28" s="250"/>
      <c r="F28" s="250"/>
      <c r="G28" s="261"/>
      <c r="I28" s="213"/>
    </row>
    <row r="29" spans="1:9" x14ac:dyDescent="0.25">
      <c r="A29" s="249"/>
      <c r="B29" s="250"/>
      <c r="C29" s="250"/>
      <c r="D29" s="250"/>
      <c r="E29" s="250"/>
      <c r="F29" s="250"/>
      <c r="G29" s="261"/>
      <c r="I29" s="213"/>
    </row>
    <row r="30" spans="1:9" x14ac:dyDescent="0.25">
      <c r="A30" s="249"/>
      <c r="B30" s="250"/>
      <c r="C30" s="250"/>
      <c r="D30" s="250"/>
      <c r="E30" s="250"/>
      <c r="F30" s="250"/>
      <c r="G30" s="261"/>
      <c r="I30" s="213"/>
    </row>
    <row r="31" spans="1:9" x14ac:dyDescent="0.25">
      <c r="A31" s="249"/>
      <c r="B31" s="250"/>
      <c r="C31" s="250"/>
      <c r="D31" s="250"/>
      <c r="E31" s="250"/>
      <c r="F31" s="250"/>
      <c r="G31" s="261"/>
      <c r="I31" s="213"/>
    </row>
    <row r="32" spans="1:9" x14ac:dyDescent="0.25">
      <c r="A32" s="251"/>
      <c r="B32" s="252"/>
      <c r="C32" s="252"/>
      <c r="D32" s="252"/>
      <c r="E32" s="253"/>
      <c r="F32" s="254" t="s">
        <v>277</v>
      </c>
      <c r="G32" s="255">
        <f>ROUND(G7,2)</f>
        <v>0</v>
      </c>
      <c r="I32" s="215" t="s">
        <v>336</v>
      </c>
    </row>
    <row r="33" spans="1:9" x14ac:dyDescent="0.25">
      <c r="A33" s="227"/>
      <c r="B33" s="227"/>
      <c r="C33" s="227"/>
      <c r="D33" s="227"/>
      <c r="E33" s="227"/>
      <c r="F33" s="227"/>
      <c r="G33" s="227"/>
      <c r="I33" s="214"/>
    </row>
    <row r="34" spans="1:9" x14ac:dyDescent="0.25">
      <c r="A34" s="227"/>
      <c r="B34" s="227"/>
      <c r="C34" s="227"/>
      <c r="D34" s="227"/>
      <c r="E34" s="227"/>
      <c r="F34" s="227"/>
      <c r="G34" s="227"/>
      <c r="I34" s="214"/>
    </row>
    <row r="35" spans="1:9" x14ac:dyDescent="0.25">
      <c r="A35" s="518" t="s">
        <v>290</v>
      </c>
      <c r="B35" s="495"/>
      <c r="C35" s="496"/>
      <c r="D35" s="496"/>
      <c r="E35" s="496"/>
      <c r="F35" s="496"/>
      <c r="G35" s="519"/>
      <c r="I35" s="215" t="s">
        <v>323</v>
      </c>
    </row>
    <row r="36" spans="1:9" x14ac:dyDescent="0.25">
      <c r="A36" s="490"/>
      <c r="B36" s="491"/>
      <c r="C36" s="491"/>
      <c r="D36" s="491"/>
      <c r="E36" s="491"/>
      <c r="F36" s="491"/>
      <c r="G36" s="520"/>
      <c r="I36" s="213"/>
    </row>
    <row r="37" spans="1:9" s="232" customFormat="1" x14ac:dyDescent="0.25">
      <c r="A37" s="490"/>
      <c r="B37" s="491"/>
      <c r="C37" s="491"/>
      <c r="D37" s="491"/>
      <c r="E37" s="491"/>
      <c r="F37" s="462" t="s">
        <v>347</v>
      </c>
      <c r="G37" s="459">
        <f>ROUND(+G10,2)</f>
        <v>0</v>
      </c>
      <c r="I37" s="233"/>
    </row>
    <row r="38" spans="1:9" x14ac:dyDescent="0.25">
      <c r="A38" s="492"/>
      <c r="B38" s="493"/>
      <c r="C38" s="493"/>
      <c r="D38" s="493"/>
      <c r="E38" s="494"/>
      <c r="F38" s="462" t="s">
        <v>346</v>
      </c>
      <c r="G38" s="459">
        <f>ROUND(+G13,2)</f>
        <v>0</v>
      </c>
      <c r="I38" s="215" t="s">
        <v>337</v>
      </c>
    </row>
    <row r="39" spans="1:9" x14ac:dyDescent="0.25">
      <c r="A39" s="227"/>
      <c r="B39" s="227"/>
      <c r="C39" s="227"/>
      <c r="D39" s="227"/>
      <c r="E39" s="227"/>
      <c r="F39" s="227"/>
      <c r="G39" s="463"/>
      <c r="I39" s="213"/>
    </row>
    <row r="40" spans="1:9" s="138" customFormat="1" x14ac:dyDescent="0.25">
      <c r="A40" s="518" t="s">
        <v>291</v>
      </c>
      <c r="B40" s="495"/>
      <c r="C40" s="496"/>
      <c r="D40" s="496"/>
      <c r="E40" s="496"/>
      <c r="F40" s="496"/>
      <c r="G40" s="519"/>
      <c r="I40" s="215" t="s">
        <v>323</v>
      </c>
    </row>
    <row r="41" spans="1:9" s="138" customFormat="1" x14ac:dyDescent="0.25">
      <c r="A41" s="490"/>
      <c r="B41" s="491"/>
      <c r="C41" s="491"/>
      <c r="D41" s="491"/>
      <c r="E41" s="491"/>
      <c r="F41" s="491"/>
      <c r="G41" s="520"/>
      <c r="I41" s="214"/>
    </row>
    <row r="42" spans="1:9" s="232" customFormat="1" x14ac:dyDescent="0.25">
      <c r="A42" s="490"/>
      <c r="B42" s="491"/>
      <c r="C42" s="491"/>
      <c r="D42" s="491"/>
      <c r="E42" s="491"/>
      <c r="F42" s="462" t="s">
        <v>349</v>
      </c>
      <c r="G42" s="459">
        <f>ROUND(+G16,2)</f>
        <v>0</v>
      </c>
    </row>
    <row r="43" spans="1:9" s="138" customFormat="1" x14ac:dyDescent="0.25">
      <c r="A43" s="492"/>
      <c r="B43" s="493"/>
      <c r="C43" s="493"/>
      <c r="D43" s="493"/>
      <c r="E43" s="494"/>
      <c r="F43" s="462" t="s">
        <v>348</v>
      </c>
      <c r="G43" s="459">
        <f>ROUND(+G19,2)</f>
        <v>0</v>
      </c>
      <c r="I43" s="215" t="s">
        <v>338</v>
      </c>
    </row>
    <row r="44" spans="1:9" s="232" customFormat="1" x14ac:dyDescent="0.25">
      <c r="A44" s="227"/>
      <c r="B44" s="227"/>
      <c r="C44" s="227"/>
      <c r="D44" s="227"/>
      <c r="E44" s="227"/>
      <c r="F44" s="227"/>
      <c r="G44" s="463"/>
      <c r="I44" s="233"/>
    </row>
    <row r="45" spans="1:9" s="232" customFormat="1" x14ac:dyDescent="0.25">
      <c r="A45" s="518" t="s">
        <v>470</v>
      </c>
      <c r="B45" s="495"/>
      <c r="C45" s="496"/>
      <c r="D45" s="496"/>
      <c r="E45" s="496"/>
      <c r="F45" s="496"/>
      <c r="G45" s="519"/>
      <c r="I45" s="234" t="s">
        <v>323</v>
      </c>
    </row>
    <row r="46" spans="1:9" s="232" customFormat="1" x14ac:dyDescent="0.25">
      <c r="A46" s="490"/>
      <c r="B46" s="491"/>
      <c r="C46" s="491"/>
      <c r="D46" s="491"/>
      <c r="E46" s="491"/>
      <c r="F46" s="491"/>
      <c r="G46" s="520"/>
    </row>
    <row r="47" spans="1:9" s="232" customFormat="1" x14ac:dyDescent="0.25">
      <c r="A47" s="490"/>
      <c r="B47" s="491"/>
      <c r="C47" s="491"/>
      <c r="D47" s="491"/>
      <c r="E47" s="491"/>
      <c r="F47" s="462" t="s">
        <v>405</v>
      </c>
      <c r="G47" s="459">
        <f>ROUND(+G22,2)</f>
        <v>0</v>
      </c>
    </row>
    <row r="48" spans="1:9" s="232" customFormat="1" x14ac:dyDescent="0.25">
      <c r="A48" s="492"/>
      <c r="B48" s="493"/>
      <c r="C48" s="493"/>
      <c r="D48" s="493"/>
      <c r="E48" s="494"/>
      <c r="F48" s="462" t="s">
        <v>406</v>
      </c>
      <c r="G48" s="459">
        <f>ROUND(+G25,2)</f>
        <v>0</v>
      </c>
      <c r="I48" s="234" t="s">
        <v>414</v>
      </c>
    </row>
    <row r="49" spans="1:9" s="138" customFormat="1" x14ac:dyDescent="0.25">
      <c r="A49" s="227"/>
      <c r="B49" s="227"/>
      <c r="C49" s="227"/>
      <c r="D49" s="227"/>
      <c r="E49" s="227"/>
      <c r="F49" s="227"/>
      <c r="G49" s="463"/>
      <c r="I49" s="214"/>
    </row>
    <row r="50" spans="1:9" x14ac:dyDescent="0.25">
      <c r="A50" s="227"/>
      <c r="B50" s="227"/>
      <c r="C50" s="227"/>
      <c r="D50" s="227"/>
      <c r="E50" s="847" t="s">
        <v>76</v>
      </c>
      <c r="F50" s="847"/>
      <c r="G50" s="454">
        <f>ROUND(+G32+G38+G43+G47+G48+G42+G37,2)</f>
        <v>0</v>
      </c>
      <c r="I50" s="501" t="s">
        <v>415</v>
      </c>
    </row>
  </sheetData>
  <sheetProtection sheet="1" objects="1" scenarios="1" formatCells="0" formatRows="0" insertRows="0"/>
  <mergeCells count="6">
    <mergeCell ref="A1:F1"/>
    <mergeCell ref="E50:F50"/>
    <mergeCell ref="A2:G2"/>
    <mergeCell ref="A3:B3"/>
    <mergeCell ref="C3:F3"/>
    <mergeCell ref="E7:F7"/>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zoomScaleNormal="100" workbookViewId="0">
      <selection sqref="A1:B1"/>
    </sheetView>
  </sheetViews>
  <sheetFormatPr defaultRowHeight="15" x14ac:dyDescent="0.25"/>
  <cols>
    <col min="1" max="1" width="38.140625" style="6" customWidth="1"/>
    <col min="2" max="2" width="8.5703125" style="8" customWidth="1"/>
    <col min="3" max="6" width="21.7109375" style="8" customWidth="1"/>
    <col min="7" max="16384" width="9.140625" style="8"/>
  </cols>
  <sheetData>
    <row r="1" spans="1:7" ht="21" customHeight="1" thickTop="1" thickBot="1" x14ac:dyDescent="0.3">
      <c r="A1" s="656" t="s">
        <v>0</v>
      </c>
      <c r="B1" s="657"/>
      <c r="C1" s="658" t="s">
        <v>15</v>
      </c>
      <c r="D1" s="658"/>
      <c r="E1" s="648" t="s">
        <v>308</v>
      </c>
      <c r="F1" s="649"/>
    </row>
    <row r="2" spans="1:7" ht="18" customHeight="1" thickTop="1" thickBot="1" x14ac:dyDescent="0.3">
      <c r="A2" s="650" t="s">
        <v>27</v>
      </c>
      <c r="B2" s="651"/>
      <c r="C2" s="654" t="s">
        <v>28</v>
      </c>
      <c r="D2" s="655"/>
      <c r="E2" s="654" t="s">
        <v>261</v>
      </c>
      <c r="F2" s="655"/>
    </row>
    <row r="3" spans="1:7" ht="19.5" customHeight="1" thickTop="1" thickBot="1" x14ac:dyDescent="0.3">
      <c r="A3" s="416" t="s">
        <v>262</v>
      </c>
      <c r="B3" s="416"/>
      <c r="C3" s="417" t="s">
        <v>302</v>
      </c>
      <c r="D3" s="417"/>
      <c r="E3" s="650" t="s">
        <v>25</v>
      </c>
      <c r="F3" s="651"/>
      <c r="G3" s="187" t="s">
        <v>317</v>
      </c>
    </row>
    <row r="4" spans="1:7" s="138" customFormat="1" ht="19.5" customHeight="1" thickTop="1" thickBot="1" x14ac:dyDescent="0.3">
      <c r="A4" s="659" t="s">
        <v>260</v>
      </c>
      <c r="B4" s="660"/>
      <c r="C4" s="660"/>
      <c r="D4" s="660"/>
      <c r="E4" s="418"/>
      <c r="F4" s="419"/>
      <c r="G4" s="186"/>
    </row>
    <row r="5" spans="1:7" ht="33.75" customHeight="1" thickTop="1" thickBot="1" x14ac:dyDescent="0.3">
      <c r="A5" s="663" t="s">
        <v>94</v>
      </c>
      <c r="B5" s="664"/>
      <c r="C5" s="664"/>
      <c r="D5" s="664"/>
      <c r="E5" s="664"/>
      <c r="F5" s="665"/>
      <c r="G5" s="186"/>
    </row>
    <row r="6" spans="1:7" ht="20.25" customHeight="1" thickTop="1" thickBot="1" x14ac:dyDescent="0.3">
      <c r="A6" s="666" t="s">
        <v>111</v>
      </c>
      <c r="B6" s="667"/>
      <c r="C6" s="667"/>
      <c r="D6" s="667"/>
      <c r="E6" s="667"/>
      <c r="F6" s="668"/>
      <c r="G6" s="186"/>
    </row>
    <row r="7" spans="1:7" ht="17.25" customHeight="1" thickTop="1" thickBot="1" x14ac:dyDescent="0.3">
      <c r="A7" s="652" t="s">
        <v>34</v>
      </c>
      <c r="B7" s="653"/>
      <c r="C7" s="420" t="s">
        <v>21</v>
      </c>
      <c r="D7" s="421" t="s">
        <v>22</v>
      </c>
      <c r="E7" s="421" t="s">
        <v>23</v>
      </c>
      <c r="F7" s="422" t="s">
        <v>1</v>
      </c>
      <c r="G7" s="185"/>
    </row>
    <row r="8" spans="1:7" ht="17.25" customHeight="1" thickTop="1" thickBot="1" x14ac:dyDescent="0.3">
      <c r="A8" s="677" t="s">
        <v>251</v>
      </c>
      <c r="B8" s="678"/>
      <c r="C8" s="423">
        <v>0</v>
      </c>
      <c r="D8" s="411">
        <v>0</v>
      </c>
      <c r="E8" s="411">
        <v>0</v>
      </c>
      <c r="F8" s="412">
        <f>ROUND(SUM(C8:E8),2)</f>
        <v>0</v>
      </c>
      <c r="G8" s="185"/>
    </row>
    <row r="9" spans="1:7" ht="13.5" customHeight="1" thickTop="1" x14ac:dyDescent="0.25">
      <c r="A9" s="669" t="s">
        <v>112</v>
      </c>
      <c r="B9" s="670"/>
      <c r="C9" s="670"/>
      <c r="D9" s="670"/>
      <c r="E9" s="670"/>
      <c r="F9" s="671"/>
      <c r="G9" s="185"/>
    </row>
    <row r="10" spans="1:7" ht="9.75" customHeight="1" thickBot="1" x14ac:dyDescent="0.3">
      <c r="A10" s="672"/>
      <c r="B10" s="673"/>
      <c r="C10" s="673"/>
      <c r="D10" s="673"/>
      <c r="E10" s="673"/>
      <c r="F10" s="674"/>
      <c r="G10" s="185"/>
    </row>
    <row r="11" spans="1:7" ht="26.25" customHeight="1" thickTop="1" thickBot="1" x14ac:dyDescent="0.3">
      <c r="A11" s="679" t="s">
        <v>24</v>
      </c>
      <c r="B11" s="680"/>
      <c r="C11" s="19" t="s">
        <v>21</v>
      </c>
      <c r="D11" s="18" t="s">
        <v>22</v>
      </c>
      <c r="E11" s="18" t="s">
        <v>23</v>
      </c>
      <c r="F11" s="16" t="s">
        <v>1</v>
      </c>
      <c r="G11" s="188" t="s">
        <v>318</v>
      </c>
    </row>
    <row r="12" spans="1:7" ht="18.95" customHeight="1" thickTop="1" x14ac:dyDescent="0.25">
      <c r="A12" s="123" t="s">
        <v>428</v>
      </c>
      <c r="B12" s="42">
        <v>200.43</v>
      </c>
      <c r="C12" s="153">
        <f>+Personnel!H40</f>
        <v>0</v>
      </c>
      <c r="D12" s="158">
        <v>0</v>
      </c>
      <c r="E12" s="158">
        <v>0</v>
      </c>
      <c r="F12" s="157">
        <f>SUM(C12:E12)</f>
        <v>0</v>
      </c>
    </row>
    <row r="13" spans="1:7" s="232" customFormat="1" ht="18.95" customHeight="1" x14ac:dyDescent="0.25">
      <c r="A13" s="604" t="s">
        <v>429</v>
      </c>
      <c r="B13" s="595">
        <v>200.43</v>
      </c>
      <c r="C13" s="153">
        <f>+Personnel!H41</f>
        <v>0</v>
      </c>
      <c r="D13" s="158">
        <v>0</v>
      </c>
      <c r="E13" s="158">
        <v>0</v>
      </c>
      <c r="F13" s="613">
        <f t="shared" ref="F13:F23" si="0">SUM(C13:E13)</f>
        <v>0</v>
      </c>
    </row>
    <row r="14" spans="1:7" ht="18.95" customHeight="1" x14ac:dyDescent="0.25">
      <c r="A14" s="123" t="s">
        <v>430</v>
      </c>
      <c r="B14" s="41">
        <v>200.43100000000001</v>
      </c>
      <c r="C14" s="154">
        <f>+'Fringe Benefits'!H39</f>
        <v>0</v>
      </c>
      <c r="D14" s="159">
        <v>0</v>
      </c>
      <c r="E14" s="159">
        <v>0</v>
      </c>
      <c r="F14" s="157">
        <f t="shared" si="0"/>
        <v>0</v>
      </c>
    </row>
    <row r="15" spans="1:7" s="232" customFormat="1" ht="18.95" customHeight="1" x14ac:dyDescent="0.25">
      <c r="A15" s="604" t="s">
        <v>431</v>
      </c>
      <c r="B15" s="594">
        <v>200.43100000000001</v>
      </c>
      <c r="C15" s="154">
        <f>+'Fringe Benefits'!H40</f>
        <v>0</v>
      </c>
      <c r="D15" s="159">
        <v>0</v>
      </c>
      <c r="E15" s="159">
        <v>0</v>
      </c>
      <c r="F15" s="613">
        <f t="shared" si="0"/>
        <v>0</v>
      </c>
    </row>
    <row r="16" spans="1:7" ht="18.95" customHeight="1" x14ac:dyDescent="0.25">
      <c r="A16" s="123" t="s">
        <v>432</v>
      </c>
      <c r="B16" s="41">
        <v>200.47399999999999</v>
      </c>
      <c r="C16" s="154">
        <f>+Travel!I40</f>
        <v>0</v>
      </c>
      <c r="D16" s="159">
        <v>0</v>
      </c>
      <c r="E16" s="159">
        <v>0</v>
      </c>
      <c r="F16" s="157">
        <f t="shared" si="0"/>
        <v>0</v>
      </c>
    </row>
    <row r="17" spans="1:6" s="232" customFormat="1" ht="18.95" customHeight="1" x14ac:dyDescent="0.25">
      <c r="A17" s="604" t="s">
        <v>433</v>
      </c>
      <c r="B17" s="594">
        <v>200.47399999999999</v>
      </c>
      <c r="C17" s="154">
        <f>+Travel!I41</f>
        <v>0</v>
      </c>
      <c r="D17" s="159">
        <v>0</v>
      </c>
      <c r="E17" s="159">
        <v>0</v>
      </c>
      <c r="F17" s="613">
        <f t="shared" si="0"/>
        <v>0</v>
      </c>
    </row>
    <row r="18" spans="1:6" ht="18.95" customHeight="1" x14ac:dyDescent="0.25">
      <c r="A18" s="123" t="s">
        <v>434</v>
      </c>
      <c r="B18" s="41">
        <v>200.43899999999999</v>
      </c>
      <c r="C18" s="154">
        <f>+'Equipment '!G33</f>
        <v>0</v>
      </c>
      <c r="D18" s="159">
        <v>0</v>
      </c>
      <c r="E18" s="159">
        <v>0</v>
      </c>
      <c r="F18" s="157">
        <f t="shared" si="0"/>
        <v>0</v>
      </c>
    </row>
    <row r="19" spans="1:6" s="232" customFormat="1" ht="18.95" customHeight="1" x14ac:dyDescent="0.25">
      <c r="A19" s="604" t="s">
        <v>435</v>
      </c>
      <c r="B19" s="594">
        <v>200.43899999999999</v>
      </c>
      <c r="C19" s="154">
        <f>+'Equipment '!G34</f>
        <v>0</v>
      </c>
      <c r="D19" s="159">
        <v>0</v>
      </c>
      <c r="E19" s="159">
        <v>0</v>
      </c>
      <c r="F19" s="613">
        <f t="shared" si="0"/>
        <v>0</v>
      </c>
    </row>
    <row r="20" spans="1:6" ht="18.95" customHeight="1" x14ac:dyDescent="0.25">
      <c r="A20" s="123" t="s">
        <v>436</v>
      </c>
      <c r="B20" s="41">
        <v>200.94</v>
      </c>
      <c r="C20" s="154">
        <f>+Supplies!H42</f>
        <v>0</v>
      </c>
      <c r="D20" s="159">
        <v>0</v>
      </c>
      <c r="E20" s="159">
        <v>0</v>
      </c>
      <c r="F20" s="157">
        <f t="shared" si="0"/>
        <v>0</v>
      </c>
    </row>
    <row r="21" spans="1:6" s="232" customFormat="1" ht="18.95" customHeight="1" x14ac:dyDescent="0.25">
      <c r="A21" s="604" t="s">
        <v>437</v>
      </c>
      <c r="B21" s="594">
        <v>200.94</v>
      </c>
      <c r="C21" s="154">
        <f>+Supplies!H43</f>
        <v>0</v>
      </c>
      <c r="D21" s="159">
        <v>0</v>
      </c>
      <c r="E21" s="159">
        <v>0</v>
      </c>
      <c r="F21" s="613">
        <f t="shared" si="0"/>
        <v>0</v>
      </c>
    </row>
    <row r="22" spans="1:6" ht="18.95" customHeight="1" x14ac:dyDescent="0.25">
      <c r="A22" s="123" t="s">
        <v>438</v>
      </c>
      <c r="B22" s="41"/>
      <c r="C22" s="154">
        <f>+'Contractual Services'!G42</f>
        <v>0</v>
      </c>
      <c r="D22" s="159">
        <v>0</v>
      </c>
      <c r="E22" s="159">
        <v>0</v>
      </c>
      <c r="F22" s="157">
        <f t="shared" si="0"/>
        <v>0</v>
      </c>
    </row>
    <row r="23" spans="1:6" s="232" customFormat="1" ht="18.95" customHeight="1" x14ac:dyDescent="0.25">
      <c r="A23" s="604" t="s">
        <v>439</v>
      </c>
      <c r="B23" s="41"/>
      <c r="C23" s="154">
        <f>+'Contractual Services'!G43</f>
        <v>0</v>
      </c>
      <c r="D23" s="159">
        <v>0</v>
      </c>
      <c r="E23" s="159">
        <v>0</v>
      </c>
      <c r="F23" s="613">
        <f t="shared" si="0"/>
        <v>0</v>
      </c>
    </row>
    <row r="24" spans="1:6" s="240" customFormat="1" ht="18.95" customHeight="1" x14ac:dyDescent="0.25">
      <c r="A24" s="272" t="s">
        <v>16</v>
      </c>
      <c r="B24" s="273">
        <v>200.459</v>
      </c>
      <c r="C24" s="274">
        <f>+Consultant!I37</f>
        <v>0</v>
      </c>
      <c r="D24" s="275">
        <v>0</v>
      </c>
      <c r="E24" s="275">
        <v>0</v>
      </c>
      <c r="F24" s="276">
        <f t="shared" ref="F24:F42" si="1">SUM(C24:E24)</f>
        <v>0</v>
      </c>
    </row>
    <row r="25" spans="1:6" s="240" customFormat="1" ht="18.95" customHeight="1" x14ac:dyDescent="0.25">
      <c r="A25" s="272" t="s">
        <v>17</v>
      </c>
      <c r="B25" s="273"/>
      <c r="C25" s="274">
        <f>+'Construction '!G31</f>
        <v>0</v>
      </c>
      <c r="D25" s="275">
        <v>0</v>
      </c>
      <c r="E25" s="275">
        <v>0</v>
      </c>
      <c r="F25" s="276">
        <f t="shared" si="1"/>
        <v>0</v>
      </c>
    </row>
    <row r="26" spans="1:6" s="240" customFormat="1" ht="18.95" customHeight="1" x14ac:dyDescent="0.25">
      <c r="A26" s="272" t="s">
        <v>18</v>
      </c>
      <c r="B26" s="273">
        <v>200.465</v>
      </c>
      <c r="C26" s="274">
        <f>+'Occupancy '!H35</f>
        <v>0</v>
      </c>
      <c r="D26" s="275">
        <v>0</v>
      </c>
      <c r="E26" s="275">
        <v>0</v>
      </c>
      <c r="F26" s="276">
        <f t="shared" si="1"/>
        <v>0</v>
      </c>
    </row>
    <row r="27" spans="1:6" s="240" customFormat="1" ht="18.95" customHeight="1" x14ac:dyDescent="0.25">
      <c r="A27" s="272" t="s">
        <v>19</v>
      </c>
      <c r="B27" s="273">
        <v>200.87</v>
      </c>
      <c r="C27" s="274">
        <f>+'R &amp; D '!G32</f>
        <v>0</v>
      </c>
      <c r="D27" s="275">
        <v>0</v>
      </c>
      <c r="E27" s="275">
        <v>0</v>
      </c>
      <c r="F27" s="276">
        <f t="shared" si="1"/>
        <v>0</v>
      </c>
    </row>
    <row r="28" spans="1:6" ht="18.95" customHeight="1" x14ac:dyDescent="0.25">
      <c r="A28" s="123" t="s">
        <v>440</v>
      </c>
      <c r="B28" s="41"/>
      <c r="C28" s="154">
        <f>+'Telecommunications '!G37</f>
        <v>0</v>
      </c>
      <c r="D28" s="159">
        <v>0</v>
      </c>
      <c r="E28" s="159">
        <v>0</v>
      </c>
      <c r="F28" s="157">
        <f t="shared" si="1"/>
        <v>0</v>
      </c>
    </row>
    <row r="29" spans="1:6" s="232" customFormat="1" ht="18.95" customHeight="1" x14ac:dyDescent="0.25">
      <c r="A29" s="604" t="s">
        <v>441</v>
      </c>
      <c r="B29" s="41"/>
      <c r="C29" s="154">
        <f>+'Telecommunications '!G38</f>
        <v>0</v>
      </c>
      <c r="D29" s="159">
        <v>0</v>
      </c>
      <c r="E29" s="159">
        <v>0</v>
      </c>
      <c r="F29" s="613">
        <f t="shared" si="1"/>
        <v>0</v>
      </c>
    </row>
    <row r="30" spans="1:6" ht="18.95" customHeight="1" x14ac:dyDescent="0.25">
      <c r="A30" s="123" t="s">
        <v>442</v>
      </c>
      <c r="B30" s="41">
        <v>200.47200000000001</v>
      </c>
      <c r="C30" s="154">
        <f>+'Training &amp; Education'!G37</f>
        <v>0</v>
      </c>
      <c r="D30" s="159">
        <v>0</v>
      </c>
      <c r="E30" s="159">
        <v>0</v>
      </c>
      <c r="F30" s="157">
        <f t="shared" si="1"/>
        <v>0</v>
      </c>
    </row>
    <row r="31" spans="1:6" s="232" customFormat="1" ht="18.95" customHeight="1" x14ac:dyDescent="0.25">
      <c r="A31" s="604" t="s">
        <v>443</v>
      </c>
      <c r="B31" s="594">
        <v>200.47200000000001</v>
      </c>
      <c r="C31" s="155">
        <f>+'Training &amp; Education'!G38</f>
        <v>0</v>
      </c>
      <c r="D31" s="159">
        <v>0</v>
      </c>
      <c r="E31" s="160">
        <v>0</v>
      </c>
      <c r="F31" s="613">
        <f t="shared" si="1"/>
        <v>0</v>
      </c>
    </row>
    <row r="32" spans="1:6" ht="18.95" customHeight="1" x14ac:dyDescent="0.25">
      <c r="A32" s="123" t="s">
        <v>444</v>
      </c>
      <c r="B32" s="41">
        <v>200.41300000000001</v>
      </c>
      <c r="C32" s="155">
        <f>+'Direct Administrative '!H35</f>
        <v>0</v>
      </c>
      <c r="D32" s="159">
        <v>0</v>
      </c>
      <c r="E32" s="160">
        <v>0</v>
      </c>
      <c r="F32" s="157">
        <f t="shared" si="1"/>
        <v>0</v>
      </c>
    </row>
    <row r="33" spans="1:6" s="232" customFormat="1" ht="18.95" customHeight="1" x14ac:dyDescent="0.25">
      <c r="A33" s="604" t="s">
        <v>445</v>
      </c>
      <c r="B33" s="594">
        <v>200.41300000000001</v>
      </c>
      <c r="C33" s="155">
        <f>+'Direct Administrative '!H36</f>
        <v>0</v>
      </c>
      <c r="D33" s="158">
        <v>0</v>
      </c>
      <c r="E33" s="160">
        <v>0</v>
      </c>
      <c r="F33" s="613">
        <f t="shared" si="1"/>
        <v>0</v>
      </c>
    </row>
    <row r="34" spans="1:6" s="240" customFormat="1" ht="18.95" customHeight="1" x14ac:dyDescent="0.25">
      <c r="A34" s="272" t="s">
        <v>220</v>
      </c>
      <c r="B34" s="277"/>
      <c r="C34" s="274">
        <f>+'Miscellaneous (other) Costs '!G35</f>
        <v>0</v>
      </c>
      <c r="D34" s="278">
        <v>0</v>
      </c>
      <c r="E34" s="275">
        <v>0</v>
      </c>
      <c r="F34" s="276">
        <f t="shared" si="1"/>
        <v>0</v>
      </c>
    </row>
    <row r="35" spans="1:6" ht="18.95" customHeight="1" x14ac:dyDescent="0.25">
      <c r="A35" s="124" t="s">
        <v>478</v>
      </c>
      <c r="B35" s="17"/>
      <c r="C35" s="154">
        <f>+Training!G39</f>
        <v>0</v>
      </c>
      <c r="D35" s="159">
        <v>0</v>
      </c>
      <c r="E35" s="159">
        <v>0</v>
      </c>
      <c r="F35" s="157">
        <f t="shared" si="1"/>
        <v>0</v>
      </c>
    </row>
    <row r="36" spans="1:6" s="232" customFormat="1" ht="18.95" customHeight="1" x14ac:dyDescent="0.25">
      <c r="A36" s="605" t="s">
        <v>479</v>
      </c>
      <c r="B36" s="17"/>
      <c r="C36" s="154">
        <f>+Training!G40</f>
        <v>0</v>
      </c>
      <c r="D36" s="159">
        <v>0</v>
      </c>
      <c r="E36" s="159">
        <v>0</v>
      </c>
      <c r="F36" s="613">
        <f t="shared" si="1"/>
        <v>0</v>
      </c>
    </row>
    <row r="37" spans="1:6" ht="18.95" customHeight="1" x14ac:dyDescent="0.25">
      <c r="A37" s="124" t="s">
        <v>480</v>
      </c>
      <c r="B37" s="17"/>
      <c r="C37" s="154">
        <f>+'Supportive Services'!G39</f>
        <v>0</v>
      </c>
      <c r="D37" s="159">
        <v>0</v>
      </c>
      <c r="E37" s="159">
        <v>0</v>
      </c>
      <c r="F37" s="157">
        <f t="shared" si="1"/>
        <v>0</v>
      </c>
    </row>
    <row r="38" spans="1:6" s="232" customFormat="1" ht="18.95" customHeight="1" x14ac:dyDescent="0.25">
      <c r="A38" s="605" t="s">
        <v>481</v>
      </c>
      <c r="B38" s="17"/>
      <c r="C38" s="154">
        <f>+'Supportive Services'!G40</f>
        <v>0</v>
      </c>
      <c r="D38" s="159">
        <v>0</v>
      </c>
      <c r="E38" s="160">
        <v>0</v>
      </c>
      <c r="F38" s="613">
        <f t="shared" si="1"/>
        <v>0</v>
      </c>
    </row>
    <row r="39" spans="1:6" s="232" customFormat="1" ht="18.95" customHeight="1" x14ac:dyDescent="0.25">
      <c r="A39" s="124" t="s">
        <v>482</v>
      </c>
      <c r="B39" s="17"/>
      <c r="C39" s="154">
        <f>+'Participant Wages'!G39</f>
        <v>0</v>
      </c>
      <c r="D39" s="159">
        <v>0</v>
      </c>
      <c r="E39" s="160">
        <v>0</v>
      </c>
      <c r="F39" s="157">
        <f t="shared" si="1"/>
        <v>0</v>
      </c>
    </row>
    <row r="40" spans="1:6" s="232" customFormat="1" ht="18.95" customHeight="1" x14ac:dyDescent="0.25">
      <c r="A40" s="605" t="s">
        <v>483</v>
      </c>
      <c r="B40" s="17"/>
      <c r="C40" s="154">
        <f>+'Participant Wages'!G40</f>
        <v>0</v>
      </c>
      <c r="D40" s="159">
        <v>0</v>
      </c>
      <c r="E40" s="160">
        <v>0</v>
      </c>
      <c r="F40" s="613">
        <f t="shared" si="1"/>
        <v>0</v>
      </c>
    </row>
    <row r="41" spans="1:6" ht="18.95" customHeight="1" x14ac:dyDescent="0.25">
      <c r="A41" s="123" t="s">
        <v>252</v>
      </c>
      <c r="B41" s="53">
        <v>200.41300000000001</v>
      </c>
      <c r="C41" s="154">
        <f>SUM(C12:C40)</f>
        <v>0</v>
      </c>
      <c r="D41" s="159">
        <f t="shared" ref="D41:E41" si="2">SUM(D12:D40)</f>
        <v>0</v>
      </c>
      <c r="E41" s="160">
        <f t="shared" si="2"/>
        <v>0</v>
      </c>
      <c r="F41" s="157">
        <f t="shared" si="1"/>
        <v>0</v>
      </c>
    </row>
    <row r="42" spans="1:6" ht="13.5" customHeight="1" x14ac:dyDescent="0.25">
      <c r="A42" s="51" t="s">
        <v>459</v>
      </c>
      <c r="B42" s="52">
        <v>200.41399999999999</v>
      </c>
      <c r="C42" s="156">
        <f>+'Indirect Costs '!H36</f>
        <v>0</v>
      </c>
      <c r="D42" s="161">
        <v>0</v>
      </c>
      <c r="E42" s="161">
        <v>0</v>
      </c>
      <c r="F42" s="157">
        <f t="shared" si="1"/>
        <v>0</v>
      </c>
    </row>
    <row r="43" spans="1:6" ht="14.25" customHeight="1" x14ac:dyDescent="0.25">
      <c r="A43" s="675" t="s">
        <v>31</v>
      </c>
      <c r="B43" s="676"/>
      <c r="C43" s="631"/>
      <c r="D43" s="632"/>
      <c r="E43" s="632"/>
      <c r="F43" s="633"/>
    </row>
    <row r="44" spans="1:6" s="587" customFormat="1" ht="13.5" customHeight="1" x14ac:dyDescent="0.25">
      <c r="A44" s="627" t="s">
        <v>458</v>
      </c>
      <c r="B44" s="628">
        <v>200.41399999999999</v>
      </c>
      <c r="C44" s="629">
        <f>+'Indirect Costs '!H37</f>
        <v>0</v>
      </c>
      <c r="D44" s="630">
        <v>0</v>
      </c>
      <c r="E44" s="630">
        <v>0</v>
      </c>
      <c r="F44" s="613">
        <f t="shared" ref="F44" si="3">SUM(C44:E44)</f>
        <v>0</v>
      </c>
    </row>
    <row r="45" spans="1:6" s="587" customFormat="1" ht="14.25" customHeight="1" thickBot="1" x14ac:dyDescent="0.3">
      <c r="A45" s="675" t="s">
        <v>31</v>
      </c>
      <c r="B45" s="676"/>
      <c r="C45" s="606"/>
      <c r="D45" s="607"/>
      <c r="E45" s="607"/>
      <c r="F45" s="608"/>
    </row>
    <row r="46" spans="1:6" ht="26.25" customHeight="1" thickTop="1" thickBot="1" x14ac:dyDescent="0.3">
      <c r="A46" s="661" t="s">
        <v>254</v>
      </c>
      <c r="B46" s="662"/>
      <c r="C46" s="176">
        <f>ROUND(+C41+C42+C44,2)</f>
        <v>0</v>
      </c>
      <c r="D46" s="177">
        <f>ROUND(+D41+D42,2)</f>
        <v>0</v>
      </c>
      <c r="E46" s="177">
        <f>ROUND(+E41+E42,2)</f>
        <v>0</v>
      </c>
      <c r="F46" s="178">
        <f>ROUND(+F41+F42,2)</f>
        <v>0</v>
      </c>
    </row>
    <row r="47" spans="1:6" ht="17.25" customHeight="1" thickTop="1" x14ac:dyDescent="0.25">
      <c r="A47" s="8"/>
    </row>
    <row r="48" spans="1:6" ht="24" customHeight="1" x14ac:dyDescent="0.25">
      <c r="A48" s="103"/>
      <c r="B48" s="103"/>
      <c r="C48" s="103"/>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sheetData>
  <sheetProtection sheet="1" objects="1" scenarios="1"/>
  <mergeCells count="17">
    <mergeCell ref="A46:B46"/>
    <mergeCell ref="A5:F5"/>
    <mergeCell ref="A6:F6"/>
    <mergeCell ref="A9:F10"/>
    <mergeCell ref="A43:B43"/>
    <mergeCell ref="A8:B8"/>
    <mergeCell ref="A11:B11"/>
    <mergeCell ref="A45:B45"/>
    <mergeCell ref="E1:F1"/>
    <mergeCell ref="E3:F3"/>
    <mergeCell ref="A7:B7"/>
    <mergeCell ref="A2:B2"/>
    <mergeCell ref="C2:D2"/>
    <mergeCell ref="E2:F2"/>
    <mergeCell ref="A1:B1"/>
    <mergeCell ref="C1:D1"/>
    <mergeCell ref="A4:D4"/>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814" t="s">
        <v>230</v>
      </c>
      <c r="B1" s="814"/>
      <c r="C1" s="814"/>
      <c r="D1" s="814"/>
      <c r="E1" s="814"/>
      <c r="F1" s="814"/>
      <c r="G1" s="146">
        <f>+'Section A'!D3</f>
        <v>0</v>
      </c>
    </row>
    <row r="2" spans="1:9" ht="41.25" customHeight="1" x14ac:dyDescent="0.25">
      <c r="A2" s="691" t="s">
        <v>314</v>
      </c>
      <c r="B2" s="691"/>
      <c r="C2" s="691"/>
      <c r="D2" s="691"/>
      <c r="E2" s="691"/>
      <c r="F2" s="691"/>
      <c r="G2" s="691"/>
    </row>
    <row r="3" spans="1:9" ht="7.5" customHeight="1" x14ac:dyDescent="0.25">
      <c r="A3" s="15"/>
      <c r="B3" s="15"/>
      <c r="C3" s="15"/>
      <c r="D3" s="15"/>
      <c r="E3" s="15"/>
      <c r="F3" s="15"/>
      <c r="G3" s="15"/>
    </row>
    <row r="4" spans="1:9" x14ac:dyDescent="0.25">
      <c r="A4" s="813" t="s">
        <v>72</v>
      </c>
      <c r="B4" s="813"/>
      <c r="C4" s="813" t="s">
        <v>35</v>
      </c>
      <c r="D4" s="813"/>
      <c r="E4" s="813"/>
      <c r="F4" s="813"/>
      <c r="G4" s="813" t="s">
        <v>41</v>
      </c>
    </row>
    <row r="5" spans="1:9" x14ac:dyDescent="0.25">
      <c r="A5" s="813"/>
      <c r="B5" s="813"/>
      <c r="C5" s="115" t="s">
        <v>53</v>
      </c>
      <c r="D5" s="115" t="s">
        <v>52</v>
      </c>
      <c r="E5" s="115" t="s">
        <v>41</v>
      </c>
      <c r="F5" s="115" t="s">
        <v>40</v>
      </c>
      <c r="G5" s="813"/>
      <c r="I5" s="218" t="s">
        <v>319</v>
      </c>
    </row>
    <row r="6" spans="1:9" s="289" customFormat="1" x14ac:dyDescent="0.25">
      <c r="A6" s="315"/>
      <c r="B6" s="282"/>
      <c r="C6" s="282"/>
      <c r="D6" s="282"/>
      <c r="E6" s="282"/>
      <c r="F6" s="282"/>
      <c r="G6" s="285"/>
      <c r="I6" s="286"/>
    </row>
    <row r="7" spans="1:9" s="289" customFormat="1" x14ac:dyDescent="0.25">
      <c r="A7" s="317"/>
      <c r="B7" s="317"/>
      <c r="C7" s="571"/>
      <c r="D7" s="571"/>
      <c r="E7" s="572"/>
      <c r="F7" s="571"/>
      <c r="G7" s="285">
        <f>ROUND(+C7*E7*F7,2)</f>
        <v>0</v>
      </c>
      <c r="I7" s="286"/>
    </row>
    <row r="8" spans="1:9" s="289" customFormat="1" ht="17.25" x14ac:dyDescent="0.4">
      <c r="A8" s="317"/>
      <c r="B8" s="317"/>
      <c r="C8" s="592"/>
      <c r="D8" s="592"/>
      <c r="E8" s="593"/>
      <c r="F8" s="592"/>
      <c r="G8" s="288">
        <f>ROUND(+C8*E8*F8,2)</f>
        <v>0</v>
      </c>
      <c r="I8" s="286"/>
    </row>
    <row r="9" spans="1:9" s="289" customFormat="1" x14ac:dyDescent="0.25">
      <c r="A9" s="282"/>
      <c r="B9" s="282"/>
      <c r="C9" s="282"/>
      <c r="D9" s="282"/>
      <c r="E9" s="339"/>
      <c r="F9" s="291" t="s">
        <v>340</v>
      </c>
      <c r="G9" s="285">
        <f>ROUND(SUM(G7:G8),2)</f>
        <v>0</v>
      </c>
      <c r="I9" s="292" t="s">
        <v>333</v>
      </c>
    </row>
    <row r="10" spans="1:9" s="289" customFormat="1" x14ac:dyDescent="0.25">
      <c r="A10" s="282"/>
      <c r="B10" s="282"/>
      <c r="C10" s="282"/>
      <c r="D10" s="282"/>
      <c r="E10" s="283"/>
      <c r="F10" s="282"/>
      <c r="G10" s="283"/>
      <c r="I10" s="286"/>
    </row>
    <row r="11" spans="1:9" s="289" customFormat="1" x14ac:dyDescent="0.25">
      <c r="A11" s="317"/>
      <c r="B11" s="317"/>
      <c r="C11" s="592"/>
      <c r="D11" s="592"/>
      <c r="E11" s="593"/>
      <c r="F11" s="592"/>
      <c r="G11" s="285">
        <f>ROUND(+C11*E11*F11,2)</f>
        <v>0</v>
      </c>
      <c r="I11" s="286"/>
    </row>
    <row r="12" spans="1:9" s="289" customFormat="1" ht="17.25" x14ac:dyDescent="0.4">
      <c r="A12" s="317"/>
      <c r="B12" s="317"/>
      <c r="C12" s="592"/>
      <c r="D12" s="592"/>
      <c r="E12" s="593"/>
      <c r="F12" s="592"/>
      <c r="G12" s="288">
        <f>ROUND(+C12*E12*F12,2)</f>
        <v>0</v>
      </c>
      <c r="I12" s="286"/>
    </row>
    <row r="13" spans="1:9" s="289" customFormat="1" x14ac:dyDescent="0.25">
      <c r="A13" s="282"/>
      <c r="B13" s="282"/>
      <c r="C13" s="282"/>
      <c r="D13" s="282"/>
      <c r="E13" s="290"/>
      <c r="F13" s="291" t="s">
        <v>343</v>
      </c>
      <c r="G13" s="285">
        <f>ROUND(SUM(G11:G12),2)</f>
        <v>0</v>
      </c>
      <c r="I13" s="292" t="s">
        <v>333</v>
      </c>
    </row>
    <row r="14" spans="1:9" s="289" customFormat="1" x14ac:dyDescent="0.25">
      <c r="A14" s="282"/>
      <c r="B14" s="282"/>
      <c r="C14" s="282"/>
      <c r="D14" s="282"/>
      <c r="E14" s="283"/>
      <c r="F14" s="282"/>
      <c r="G14" s="340"/>
      <c r="I14" s="286"/>
    </row>
    <row r="15" spans="1:9" s="289" customFormat="1" ht="17.25" x14ac:dyDescent="0.4">
      <c r="A15" s="317"/>
      <c r="B15" s="317"/>
      <c r="C15" s="592"/>
      <c r="D15" s="592"/>
      <c r="E15" s="593"/>
      <c r="F15" s="592"/>
      <c r="G15" s="288">
        <f>ROUND(+C15*E15*F15,2)</f>
        <v>0</v>
      </c>
      <c r="I15" s="286"/>
    </row>
    <row r="16" spans="1:9" s="289" customFormat="1" x14ac:dyDescent="0.25">
      <c r="A16" s="282"/>
      <c r="B16" s="282"/>
      <c r="C16" s="282"/>
      <c r="D16" s="282"/>
      <c r="E16" s="295"/>
      <c r="F16" s="296" t="s">
        <v>341</v>
      </c>
      <c r="G16" s="285">
        <f>ROUND(G15,2)</f>
        <v>0</v>
      </c>
      <c r="I16" s="292" t="s">
        <v>334</v>
      </c>
    </row>
    <row r="17" spans="1:9" s="289" customFormat="1" x14ac:dyDescent="0.25">
      <c r="A17" s="282"/>
      <c r="B17" s="282"/>
      <c r="C17" s="282"/>
      <c r="D17" s="282"/>
      <c r="E17" s="283"/>
      <c r="F17" s="282"/>
      <c r="G17" s="340"/>
      <c r="I17" s="286"/>
    </row>
    <row r="18" spans="1:9" s="289" customFormat="1" ht="17.25" x14ac:dyDescent="0.4">
      <c r="A18" s="317"/>
      <c r="B18" s="317"/>
      <c r="C18" s="592"/>
      <c r="D18" s="592"/>
      <c r="E18" s="593"/>
      <c r="F18" s="592"/>
      <c r="G18" s="288">
        <f>ROUND(+C18*E18*F18,2)</f>
        <v>0</v>
      </c>
      <c r="I18" s="286"/>
    </row>
    <row r="19" spans="1:9" s="289" customFormat="1" x14ac:dyDescent="0.25">
      <c r="A19" s="282"/>
      <c r="B19" s="282"/>
      <c r="C19" s="282"/>
      <c r="D19" s="282"/>
      <c r="E19" s="295"/>
      <c r="F19" s="296" t="s">
        <v>344</v>
      </c>
      <c r="G19" s="285">
        <f>ROUND(G18,2)</f>
        <v>0</v>
      </c>
      <c r="I19" s="292" t="s">
        <v>334</v>
      </c>
    </row>
    <row r="20" spans="1:9" s="289" customFormat="1" x14ac:dyDescent="0.25">
      <c r="A20" s="282"/>
      <c r="B20" s="282"/>
      <c r="C20" s="282"/>
      <c r="D20" s="282"/>
      <c r="E20" s="283"/>
      <c r="F20" s="282"/>
      <c r="G20" s="340"/>
      <c r="I20" s="286"/>
    </row>
    <row r="21" spans="1:9" s="289" customFormat="1" ht="17.25" x14ac:dyDescent="0.4">
      <c r="A21" s="317"/>
      <c r="B21" s="317"/>
      <c r="C21" s="592"/>
      <c r="D21" s="592"/>
      <c r="E21" s="593"/>
      <c r="F21" s="592"/>
      <c r="G21" s="288">
        <f>ROUND(+C21*E21*F21,2)</f>
        <v>0</v>
      </c>
      <c r="I21" s="286"/>
    </row>
    <row r="22" spans="1:9" s="289" customFormat="1" x14ac:dyDescent="0.25">
      <c r="A22" s="282"/>
      <c r="B22" s="282"/>
      <c r="C22" s="282"/>
      <c r="D22" s="282"/>
      <c r="E22" s="295"/>
      <c r="F22" s="296" t="s">
        <v>342</v>
      </c>
      <c r="G22" s="285">
        <f>ROUND(G21,2)</f>
        <v>0</v>
      </c>
      <c r="I22" s="292" t="s">
        <v>335</v>
      </c>
    </row>
    <row r="23" spans="1:9" s="289" customFormat="1" x14ac:dyDescent="0.25">
      <c r="A23" s="282"/>
      <c r="B23" s="282"/>
      <c r="C23" s="282"/>
      <c r="D23" s="282"/>
      <c r="E23" s="283"/>
      <c r="F23" s="282"/>
      <c r="G23" s="340"/>
      <c r="I23" s="286"/>
    </row>
    <row r="24" spans="1:9" s="289" customFormat="1" ht="17.25" x14ac:dyDescent="0.4">
      <c r="A24" s="317"/>
      <c r="B24" s="317"/>
      <c r="C24" s="592"/>
      <c r="D24" s="592"/>
      <c r="E24" s="593"/>
      <c r="F24" s="592"/>
      <c r="G24" s="288">
        <f>ROUND(+C24*E24*F24,2)</f>
        <v>0</v>
      </c>
      <c r="I24" s="286"/>
    </row>
    <row r="25" spans="1:9" s="289" customFormat="1" x14ac:dyDescent="0.25">
      <c r="A25" s="282"/>
      <c r="B25" s="282"/>
      <c r="C25" s="282"/>
      <c r="D25" s="282"/>
      <c r="E25" s="295"/>
      <c r="F25" s="296" t="s">
        <v>345</v>
      </c>
      <c r="G25" s="285">
        <f>ROUND(G24,2)</f>
        <v>0</v>
      </c>
      <c r="I25" s="292" t="s">
        <v>335</v>
      </c>
    </row>
    <row r="26" spans="1:9" s="289" customFormat="1" x14ac:dyDescent="0.25">
      <c r="A26" s="282"/>
      <c r="B26" s="282"/>
      <c r="C26" s="282"/>
      <c r="D26" s="282"/>
      <c r="E26" s="282"/>
      <c r="F26" s="282"/>
      <c r="G26" s="283"/>
      <c r="I26" s="286"/>
    </row>
    <row r="27" spans="1:9" s="289" customFormat="1" ht="17.25" x14ac:dyDescent="0.4">
      <c r="A27" s="317"/>
      <c r="B27" s="317"/>
      <c r="C27" s="592"/>
      <c r="D27" s="592"/>
      <c r="E27" s="593"/>
      <c r="F27" s="592"/>
      <c r="G27" s="288">
        <f>ROUND(+C27*E27*F27,2)</f>
        <v>0</v>
      </c>
      <c r="I27" s="286"/>
    </row>
    <row r="28" spans="1:9" s="289" customFormat="1" x14ac:dyDescent="0.25">
      <c r="A28" s="282"/>
      <c r="B28" s="282"/>
      <c r="C28" s="282"/>
      <c r="D28" s="282"/>
      <c r="E28" s="295"/>
      <c r="F28" s="487" t="s">
        <v>403</v>
      </c>
      <c r="G28" s="285">
        <f>ROUND(G27,2)</f>
        <v>0</v>
      </c>
      <c r="I28" s="292" t="s">
        <v>413</v>
      </c>
    </row>
    <row r="29" spans="1:9" s="289" customFormat="1" x14ac:dyDescent="0.25">
      <c r="A29" s="282"/>
      <c r="B29" s="282"/>
      <c r="C29" s="282"/>
      <c r="D29" s="282"/>
      <c r="E29" s="283"/>
      <c r="F29" s="483"/>
      <c r="G29" s="340"/>
      <c r="I29" s="286"/>
    </row>
    <row r="30" spans="1:9" s="289" customFormat="1" ht="17.25" x14ac:dyDescent="0.4">
      <c r="A30" s="317"/>
      <c r="B30" s="317"/>
      <c r="C30" s="592"/>
      <c r="D30" s="592"/>
      <c r="E30" s="593"/>
      <c r="F30" s="592"/>
      <c r="G30" s="288">
        <f>ROUND(+C30*E30*F30,2)</f>
        <v>0</v>
      </c>
      <c r="I30" s="286"/>
    </row>
    <row r="31" spans="1:9" s="289" customFormat="1" x14ac:dyDescent="0.25">
      <c r="A31" s="282"/>
      <c r="B31" s="282"/>
      <c r="C31" s="282"/>
      <c r="D31" s="282"/>
      <c r="E31" s="295"/>
      <c r="F31" s="487" t="s">
        <v>404</v>
      </c>
      <c r="G31" s="285">
        <f>ROUND(G30,2)</f>
        <v>0</v>
      </c>
      <c r="I31" s="292" t="s">
        <v>413</v>
      </c>
    </row>
    <row r="32" spans="1:9" s="289" customFormat="1" x14ac:dyDescent="0.25">
      <c r="A32" s="337"/>
      <c r="B32" s="302"/>
      <c r="C32" s="302"/>
      <c r="D32" s="302"/>
      <c r="E32" s="302"/>
      <c r="F32" s="302"/>
      <c r="G32" s="302"/>
      <c r="I32" s="286"/>
    </row>
    <row r="33" spans="1:9" x14ac:dyDescent="0.25">
      <c r="A33" s="27" t="s">
        <v>77</v>
      </c>
      <c r="B33" s="341"/>
      <c r="C33" s="341"/>
      <c r="D33" s="341"/>
      <c r="E33" s="298"/>
      <c r="F33" s="298"/>
      <c r="G33" s="299"/>
      <c r="I33" s="218" t="s">
        <v>323</v>
      </c>
    </row>
    <row r="34" spans="1:9" x14ac:dyDescent="0.25">
      <c r="A34" s="304"/>
      <c r="B34" s="302"/>
      <c r="C34" s="302"/>
      <c r="D34" s="302"/>
      <c r="E34" s="302"/>
      <c r="F34" s="302"/>
      <c r="G34" s="303"/>
      <c r="I34" s="216"/>
    </row>
    <row r="35" spans="1:9" x14ac:dyDescent="0.25">
      <c r="A35" s="304"/>
      <c r="B35" s="302"/>
      <c r="C35" s="302"/>
      <c r="D35" s="302"/>
      <c r="E35" s="302"/>
      <c r="F35" s="302"/>
      <c r="G35" s="303"/>
      <c r="I35" s="216"/>
    </row>
    <row r="36" spans="1:9" x14ac:dyDescent="0.25">
      <c r="A36" s="304"/>
      <c r="B36" s="302"/>
      <c r="C36" s="302"/>
      <c r="D36" s="302"/>
      <c r="E36" s="302"/>
      <c r="F36" s="302"/>
      <c r="G36" s="303"/>
      <c r="I36" s="216"/>
    </row>
    <row r="37" spans="1:9" s="232" customFormat="1" x14ac:dyDescent="0.25">
      <c r="A37" s="304"/>
      <c r="B37" s="302"/>
      <c r="C37" s="302"/>
      <c r="D37" s="302"/>
      <c r="E37" s="24"/>
      <c r="F37" s="269" t="s">
        <v>340</v>
      </c>
      <c r="G37" s="166">
        <f>ROUND(G9,2)</f>
        <v>0</v>
      </c>
      <c r="I37" s="233"/>
    </row>
    <row r="38" spans="1:9" x14ac:dyDescent="0.25">
      <c r="A38" s="305"/>
      <c r="B38" s="306"/>
      <c r="C38" s="306"/>
      <c r="D38" s="306"/>
      <c r="E38" s="12"/>
      <c r="F38" s="239" t="s">
        <v>343</v>
      </c>
      <c r="G38" s="166">
        <f>ROUND(G13,2)</f>
        <v>0</v>
      </c>
      <c r="I38" s="218" t="s">
        <v>336</v>
      </c>
    </row>
    <row r="39" spans="1:9" x14ac:dyDescent="0.25">
      <c r="I39" s="217"/>
    </row>
    <row r="40" spans="1:9" x14ac:dyDescent="0.25">
      <c r="I40" s="217"/>
    </row>
    <row r="41" spans="1:9" x14ac:dyDescent="0.25">
      <c r="A41" s="27" t="s">
        <v>292</v>
      </c>
      <c r="B41" s="28"/>
      <c r="C41" s="309"/>
      <c r="D41" s="309"/>
      <c r="E41" s="309"/>
      <c r="F41" s="309"/>
      <c r="G41" s="313"/>
      <c r="I41" s="218" t="s">
        <v>323</v>
      </c>
    </row>
    <row r="42" spans="1:9" x14ac:dyDescent="0.25">
      <c r="A42" s="300"/>
      <c r="B42" s="310"/>
      <c r="C42" s="310"/>
      <c r="D42" s="310"/>
      <c r="E42" s="310"/>
      <c r="F42" s="310"/>
      <c r="G42" s="314"/>
      <c r="I42" s="216"/>
    </row>
    <row r="43" spans="1:9" s="232" customFormat="1" x14ac:dyDescent="0.25">
      <c r="A43" s="300"/>
      <c r="B43" s="310"/>
      <c r="C43" s="310"/>
      <c r="D43" s="310"/>
      <c r="E43" s="310"/>
      <c r="F43" s="343" t="s">
        <v>347</v>
      </c>
      <c r="G43" s="344">
        <f>ROUND(+G16,2)</f>
        <v>0</v>
      </c>
      <c r="I43" s="233"/>
    </row>
    <row r="44" spans="1:9" x14ac:dyDescent="0.25">
      <c r="A44" s="311"/>
      <c r="B44" s="312"/>
      <c r="C44" s="312"/>
      <c r="D44" s="312"/>
      <c r="E44" s="12"/>
      <c r="F44" s="270" t="s">
        <v>346</v>
      </c>
      <c r="G44" s="166">
        <f>ROUND(+G19,2)</f>
        <v>0</v>
      </c>
      <c r="I44" s="218" t="s">
        <v>337</v>
      </c>
    </row>
    <row r="45" spans="1:9" x14ac:dyDescent="0.25">
      <c r="G45" s="33"/>
      <c r="I45" s="216"/>
    </row>
    <row r="46" spans="1:9" s="138" customFormat="1" x14ac:dyDescent="0.25">
      <c r="A46" s="27" t="s">
        <v>293</v>
      </c>
      <c r="B46" s="28"/>
      <c r="C46" s="25"/>
      <c r="D46" s="309"/>
      <c r="E46" s="309"/>
      <c r="F46" s="309"/>
      <c r="G46" s="313"/>
      <c r="I46" s="218" t="s">
        <v>323</v>
      </c>
    </row>
    <row r="47" spans="1:9" s="138" customFormat="1" x14ac:dyDescent="0.25">
      <c r="A47" s="300"/>
      <c r="B47" s="310"/>
      <c r="C47" s="310"/>
      <c r="D47" s="310"/>
      <c r="E47" s="310"/>
      <c r="F47" s="310"/>
      <c r="G47" s="314"/>
      <c r="I47" s="217"/>
    </row>
    <row r="48" spans="1:9" s="232" customFormat="1" x14ac:dyDescent="0.25">
      <c r="A48" s="300"/>
      <c r="B48" s="310"/>
      <c r="C48" s="310"/>
      <c r="D48" s="310"/>
      <c r="E48" s="26"/>
      <c r="F48" s="270" t="s">
        <v>349</v>
      </c>
      <c r="G48" s="166">
        <f>ROUND(+G22,2)</f>
        <v>0</v>
      </c>
    </row>
    <row r="49" spans="1:9" s="138" customFormat="1" x14ac:dyDescent="0.25">
      <c r="A49" s="311"/>
      <c r="B49" s="312"/>
      <c r="C49" s="312"/>
      <c r="D49" s="312"/>
      <c r="E49" s="12"/>
      <c r="F49" s="270" t="s">
        <v>348</v>
      </c>
      <c r="G49" s="166">
        <f>ROUND(+G25,2)</f>
        <v>0</v>
      </c>
      <c r="I49" s="218" t="s">
        <v>338</v>
      </c>
    </row>
    <row r="50" spans="1:9" s="232" customFormat="1" x14ac:dyDescent="0.25">
      <c r="G50" s="33"/>
      <c r="I50" s="233"/>
    </row>
    <row r="51" spans="1:9" s="232" customFormat="1" x14ac:dyDescent="0.25">
      <c r="A51" s="27" t="s">
        <v>469</v>
      </c>
      <c r="B51" s="28"/>
      <c r="C51" s="25"/>
      <c r="D51" s="309"/>
      <c r="E51" s="309"/>
      <c r="F51" s="309"/>
      <c r="G51" s="313"/>
      <c r="I51" s="234" t="s">
        <v>323</v>
      </c>
    </row>
    <row r="52" spans="1:9" s="232" customFormat="1" x14ac:dyDescent="0.25">
      <c r="A52" s="300"/>
      <c r="B52" s="310"/>
      <c r="C52" s="310"/>
      <c r="D52" s="310"/>
      <c r="E52" s="310"/>
      <c r="F52" s="310"/>
      <c r="G52" s="314"/>
    </row>
    <row r="53" spans="1:9" s="232" customFormat="1" x14ac:dyDescent="0.25">
      <c r="A53" s="300"/>
      <c r="B53" s="310"/>
      <c r="C53" s="310"/>
      <c r="D53" s="310"/>
      <c r="E53" s="26"/>
      <c r="F53" s="462" t="s">
        <v>405</v>
      </c>
      <c r="G53" s="166">
        <f>ROUND(+G28,2)</f>
        <v>0</v>
      </c>
    </row>
    <row r="54" spans="1:9" s="232" customFormat="1" x14ac:dyDescent="0.25">
      <c r="A54" s="311"/>
      <c r="B54" s="312"/>
      <c r="C54" s="312"/>
      <c r="D54" s="312"/>
      <c r="E54" s="12"/>
      <c r="F54" s="462" t="s">
        <v>406</v>
      </c>
      <c r="G54" s="166">
        <f>ROUND(+G31,2)</f>
        <v>0</v>
      </c>
      <c r="I54" s="234" t="s">
        <v>414</v>
      </c>
    </row>
    <row r="55" spans="1:9" s="138" customFormat="1" x14ac:dyDescent="0.25">
      <c r="A55" s="26"/>
      <c r="B55" s="26"/>
      <c r="C55" s="26"/>
      <c r="D55" s="26"/>
      <c r="F55" s="143"/>
      <c r="G55" s="144"/>
      <c r="I55" s="217"/>
    </row>
    <row r="56" spans="1:9" x14ac:dyDescent="0.25">
      <c r="D56" s="812" t="s">
        <v>90</v>
      </c>
      <c r="E56" s="812"/>
      <c r="F56" s="812"/>
      <c r="G56" s="165">
        <f>ROUND(G38+G44+G49+G37+G43+G48+G53+G54,2)</f>
        <v>0</v>
      </c>
      <c r="I56" s="501" t="s">
        <v>415</v>
      </c>
    </row>
  </sheetData>
  <sheetProtection sheet="1" objects="1" scenarios="1" formatCells="0" formatRows="0" insertRows="0"/>
  <mergeCells count="6">
    <mergeCell ref="A1:F1"/>
    <mergeCell ref="D56:F56"/>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9" ht="24.75" customHeight="1" x14ac:dyDescent="0.25">
      <c r="A1" s="814" t="s">
        <v>230</v>
      </c>
      <c r="B1" s="814"/>
      <c r="C1" s="814"/>
      <c r="D1" s="814"/>
      <c r="E1" s="814"/>
      <c r="F1" s="814"/>
      <c r="G1" s="148">
        <f>+'Section A'!D3</f>
        <v>0</v>
      </c>
    </row>
    <row r="2" spans="1:9" ht="42" customHeight="1" x14ac:dyDescent="0.25">
      <c r="A2" s="691" t="s">
        <v>243</v>
      </c>
      <c r="B2" s="691"/>
      <c r="C2" s="691"/>
      <c r="D2" s="691"/>
      <c r="E2" s="691"/>
      <c r="F2" s="691"/>
      <c r="G2" s="691"/>
    </row>
    <row r="3" spans="1:9" x14ac:dyDescent="0.25">
      <c r="A3" s="15"/>
      <c r="B3" s="15"/>
      <c r="C3" s="15"/>
      <c r="D3" s="15"/>
      <c r="E3" s="15"/>
      <c r="F3" s="15"/>
      <c r="G3" s="15"/>
    </row>
    <row r="4" spans="1:9" x14ac:dyDescent="0.25">
      <c r="A4" s="813" t="s">
        <v>72</v>
      </c>
      <c r="B4" s="813"/>
      <c r="C4" s="813" t="s">
        <v>35</v>
      </c>
      <c r="D4" s="813"/>
      <c r="E4" s="813"/>
      <c r="F4" s="813"/>
      <c r="G4" s="813" t="s">
        <v>41</v>
      </c>
    </row>
    <row r="5" spans="1:9" x14ac:dyDescent="0.25">
      <c r="A5" s="813"/>
      <c r="B5" s="813"/>
      <c r="C5" s="115" t="s">
        <v>53</v>
      </c>
      <c r="D5" s="115" t="s">
        <v>52</v>
      </c>
      <c r="E5" s="115" t="s">
        <v>41</v>
      </c>
      <c r="F5" s="115" t="s">
        <v>40</v>
      </c>
      <c r="G5" s="813"/>
      <c r="I5" s="221" t="s">
        <v>319</v>
      </c>
    </row>
    <row r="6" spans="1:9" s="289" customFormat="1" x14ac:dyDescent="0.25">
      <c r="A6" s="315"/>
      <c r="B6" s="282"/>
      <c r="C6" s="282"/>
      <c r="D6" s="282"/>
      <c r="E6" s="282"/>
      <c r="F6" s="282"/>
      <c r="G6" s="285"/>
      <c r="I6" s="286"/>
    </row>
    <row r="7" spans="1:9" s="289" customFormat="1" x14ac:dyDescent="0.25">
      <c r="A7" s="317"/>
      <c r="B7" s="317"/>
      <c r="C7" s="573"/>
      <c r="D7" s="573"/>
      <c r="E7" s="574"/>
      <c r="F7" s="573"/>
      <c r="G7" s="285">
        <f>ROUND(+C7*E7*F7,2)</f>
        <v>0</v>
      </c>
      <c r="I7" s="286"/>
    </row>
    <row r="8" spans="1:9" s="289" customFormat="1" ht="17.25" x14ac:dyDescent="0.4">
      <c r="A8" s="317"/>
      <c r="B8" s="317"/>
      <c r="C8" s="592"/>
      <c r="D8" s="592"/>
      <c r="E8" s="593"/>
      <c r="F8" s="592"/>
      <c r="G8" s="288">
        <f>ROUND(+C8*E8*F8,2)</f>
        <v>0</v>
      </c>
      <c r="I8" s="286"/>
    </row>
    <row r="9" spans="1:9" s="289" customFormat="1" x14ac:dyDescent="0.25">
      <c r="A9" s="282"/>
      <c r="B9" s="282"/>
      <c r="C9" s="282"/>
      <c r="D9" s="282"/>
      <c r="E9" s="290"/>
      <c r="F9" s="291" t="s">
        <v>340</v>
      </c>
      <c r="G9" s="285">
        <f>ROUND(SUM(G7:G8),2)</f>
        <v>0</v>
      </c>
      <c r="I9" s="292" t="s">
        <v>333</v>
      </c>
    </row>
    <row r="10" spans="1:9" s="289" customFormat="1" x14ac:dyDescent="0.25">
      <c r="A10" s="282"/>
      <c r="B10" s="282"/>
      <c r="C10" s="282"/>
      <c r="D10" s="282"/>
      <c r="E10" s="467"/>
      <c r="F10" s="467"/>
      <c r="G10" s="285"/>
      <c r="I10" s="292"/>
    </row>
    <row r="11" spans="1:9" s="289" customFormat="1" x14ac:dyDescent="0.25">
      <c r="A11" s="317"/>
      <c r="B11" s="317"/>
      <c r="C11" s="592"/>
      <c r="D11" s="592"/>
      <c r="E11" s="593"/>
      <c r="F11" s="592"/>
      <c r="G11" s="285">
        <f>ROUND(+C11*E11*F11,2)</f>
        <v>0</v>
      </c>
      <c r="I11" s="286"/>
    </row>
    <row r="12" spans="1:9" s="289" customFormat="1" ht="17.25" x14ac:dyDescent="0.4">
      <c r="A12" s="317"/>
      <c r="B12" s="317"/>
      <c r="C12" s="592"/>
      <c r="D12" s="592"/>
      <c r="E12" s="593"/>
      <c r="F12" s="592"/>
      <c r="G12" s="288">
        <f>ROUND(+C12*E12*F12,2)</f>
        <v>0</v>
      </c>
      <c r="I12" s="286"/>
    </row>
    <row r="13" spans="1:9" s="289" customFormat="1" x14ac:dyDescent="0.25">
      <c r="A13" s="282"/>
      <c r="B13" s="282"/>
      <c r="C13" s="282"/>
      <c r="D13" s="282"/>
      <c r="E13" s="290"/>
      <c r="F13" s="291" t="s">
        <v>343</v>
      </c>
      <c r="G13" s="285">
        <f>ROUND(SUM(G11:G12),2)</f>
        <v>0</v>
      </c>
      <c r="I13" s="292" t="s">
        <v>333</v>
      </c>
    </row>
    <row r="14" spans="1:9" s="289" customFormat="1" x14ac:dyDescent="0.25">
      <c r="A14" s="282"/>
      <c r="B14" s="282"/>
      <c r="C14" s="282"/>
      <c r="D14" s="282"/>
      <c r="E14" s="283"/>
      <c r="F14" s="282"/>
      <c r="G14" s="283"/>
      <c r="I14" s="286"/>
    </row>
    <row r="15" spans="1:9" s="289" customFormat="1" ht="17.25" x14ac:dyDescent="0.4">
      <c r="A15" s="317"/>
      <c r="B15" s="317"/>
      <c r="C15" s="592"/>
      <c r="D15" s="592"/>
      <c r="E15" s="593"/>
      <c r="F15" s="592"/>
      <c r="G15" s="288">
        <f>ROUND(+C15*E15*F15,2)</f>
        <v>0</v>
      </c>
      <c r="I15" s="286"/>
    </row>
    <row r="16" spans="1:9" s="289" customFormat="1" x14ac:dyDescent="0.25">
      <c r="A16" s="282"/>
      <c r="B16" s="282"/>
      <c r="C16" s="282"/>
      <c r="D16" s="282"/>
      <c r="E16" s="295"/>
      <c r="F16" s="467" t="s">
        <v>341</v>
      </c>
      <c r="G16" s="285">
        <f>ROUND(+G15,2)</f>
        <v>0</v>
      </c>
      <c r="I16" s="292" t="s">
        <v>334</v>
      </c>
    </row>
    <row r="17" spans="1:9" s="289" customFormat="1" x14ac:dyDescent="0.25">
      <c r="A17" s="282"/>
      <c r="B17" s="282"/>
      <c r="C17" s="282"/>
      <c r="D17" s="282"/>
      <c r="E17" s="283"/>
      <c r="F17" s="282"/>
      <c r="G17" s="283"/>
      <c r="I17" s="286"/>
    </row>
    <row r="18" spans="1:9" s="289" customFormat="1" ht="17.25" x14ac:dyDescent="0.4">
      <c r="A18" s="317"/>
      <c r="B18" s="317"/>
      <c r="C18" s="592"/>
      <c r="D18" s="592"/>
      <c r="E18" s="593"/>
      <c r="F18" s="592"/>
      <c r="G18" s="288">
        <f>ROUND(+C18*E18*F18,2)</f>
        <v>0</v>
      </c>
      <c r="I18" s="286"/>
    </row>
    <row r="19" spans="1:9" s="289" customFormat="1" x14ac:dyDescent="0.25">
      <c r="A19" s="282"/>
      <c r="B19" s="282"/>
      <c r="C19" s="282"/>
      <c r="D19" s="282"/>
      <c r="E19" s="295"/>
      <c r="F19" s="467" t="s">
        <v>344</v>
      </c>
      <c r="G19" s="285">
        <f>ROUND(+G18,2)</f>
        <v>0</v>
      </c>
      <c r="I19" s="292" t="s">
        <v>334</v>
      </c>
    </row>
    <row r="20" spans="1:9" s="289" customFormat="1" x14ac:dyDescent="0.25">
      <c r="A20" s="282"/>
      <c r="B20" s="282"/>
      <c r="C20" s="282"/>
      <c r="D20" s="282"/>
      <c r="E20" s="467"/>
      <c r="F20" s="467"/>
      <c r="G20" s="285"/>
    </row>
    <row r="21" spans="1:9" s="289" customFormat="1" ht="17.25" x14ac:dyDescent="0.4">
      <c r="A21" s="317"/>
      <c r="B21" s="317"/>
      <c r="C21" s="592"/>
      <c r="D21" s="592"/>
      <c r="E21" s="593"/>
      <c r="F21" s="592"/>
      <c r="G21" s="288">
        <f>ROUND(+C21*E21*F21,2)</f>
        <v>0</v>
      </c>
    </row>
    <row r="22" spans="1:9" s="289" customFormat="1" x14ac:dyDescent="0.25">
      <c r="A22" s="282"/>
      <c r="B22" s="282"/>
      <c r="C22" s="282"/>
      <c r="D22" s="282"/>
      <c r="E22" s="295"/>
      <c r="F22" s="467" t="s">
        <v>342</v>
      </c>
      <c r="G22" s="285">
        <f>ROUND(+G21,2)</f>
        <v>0</v>
      </c>
      <c r="I22" s="292" t="s">
        <v>335</v>
      </c>
    </row>
    <row r="23" spans="1:9" s="289" customFormat="1" x14ac:dyDescent="0.25">
      <c r="A23" s="282"/>
      <c r="B23" s="282"/>
      <c r="C23" s="282"/>
      <c r="D23" s="282"/>
      <c r="E23" s="467"/>
      <c r="F23" s="467"/>
      <c r="G23" s="285"/>
    </row>
    <row r="24" spans="1:9" s="289" customFormat="1" ht="17.25" x14ac:dyDescent="0.4">
      <c r="A24" s="317"/>
      <c r="B24" s="317"/>
      <c r="C24" s="592"/>
      <c r="D24" s="592"/>
      <c r="E24" s="593"/>
      <c r="F24" s="592"/>
      <c r="G24" s="288">
        <f>ROUND(+C24*E24*F24,2)</f>
        <v>0</v>
      </c>
    </row>
    <row r="25" spans="1:9" s="289" customFormat="1" x14ac:dyDescent="0.25">
      <c r="A25" s="282"/>
      <c r="B25" s="282"/>
      <c r="C25" s="282"/>
      <c r="D25" s="282"/>
      <c r="E25" s="295"/>
      <c r="F25" s="467" t="s">
        <v>345</v>
      </c>
      <c r="G25" s="285">
        <f>ROUND(+G24,2)</f>
        <v>0</v>
      </c>
      <c r="I25" s="292" t="s">
        <v>335</v>
      </c>
    </row>
    <row r="26" spans="1:9" s="289" customFormat="1" x14ac:dyDescent="0.25">
      <c r="A26" s="282"/>
      <c r="B26" s="282"/>
      <c r="C26" s="282"/>
      <c r="D26" s="282"/>
      <c r="E26" s="467"/>
      <c r="F26" s="467"/>
      <c r="G26" s="285"/>
      <c r="I26" s="292"/>
    </row>
    <row r="27" spans="1:9" s="289" customFormat="1" ht="17.25" x14ac:dyDescent="0.4">
      <c r="A27" s="317"/>
      <c r="B27" s="317"/>
      <c r="C27" s="592"/>
      <c r="D27" s="592"/>
      <c r="E27" s="593"/>
      <c r="F27" s="592"/>
      <c r="G27" s="288">
        <f>ROUND(+C27*E27*F27,2)</f>
        <v>0</v>
      </c>
      <c r="I27" s="286"/>
    </row>
    <row r="28" spans="1:9" s="289" customFormat="1" x14ac:dyDescent="0.25">
      <c r="A28" s="282"/>
      <c r="B28" s="282"/>
      <c r="C28" s="282"/>
      <c r="D28" s="282"/>
      <c r="E28" s="295"/>
      <c r="F28" s="487" t="s">
        <v>403</v>
      </c>
      <c r="G28" s="285">
        <f>ROUND(+G27,2)</f>
        <v>0</v>
      </c>
      <c r="I28" s="292" t="s">
        <v>413</v>
      </c>
    </row>
    <row r="29" spans="1:9" s="289" customFormat="1" x14ac:dyDescent="0.25">
      <c r="A29" s="282"/>
      <c r="B29" s="282"/>
      <c r="C29" s="282"/>
      <c r="D29" s="282"/>
      <c r="E29" s="467"/>
      <c r="F29" s="483"/>
      <c r="G29" s="285"/>
    </row>
    <row r="30" spans="1:9" s="289" customFormat="1" ht="17.25" x14ac:dyDescent="0.4">
      <c r="A30" s="317"/>
      <c r="B30" s="317"/>
      <c r="C30" s="592"/>
      <c r="D30" s="592"/>
      <c r="E30" s="593"/>
      <c r="F30" s="592"/>
      <c r="G30" s="288">
        <f>ROUND(+C30*E30*F30,2)</f>
        <v>0</v>
      </c>
    </row>
    <row r="31" spans="1:9" s="289" customFormat="1" x14ac:dyDescent="0.25">
      <c r="A31" s="282"/>
      <c r="B31" s="282"/>
      <c r="C31" s="282"/>
      <c r="D31" s="282"/>
      <c r="E31" s="295"/>
      <c r="F31" s="487" t="s">
        <v>404</v>
      </c>
      <c r="G31" s="285">
        <f>ROUND(+G30,2)</f>
        <v>0</v>
      </c>
      <c r="I31" s="292" t="s">
        <v>413</v>
      </c>
    </row>
    <row r="32" spans="1:9" s="289" customFormat="1" x14ac:dyDescent="0.25">
      <c r="A32" s="282"/>
      <c r="B32" s="282"/>
      <c r="C32" s="282"/>
      <c r="D32" s="282"/>
      <c r="E32" s="282"/>
      <c r="F32" s="282"/>
      <c r="G32" s="283"/>
      <c r="I32" s="286"/>
    </row>
    <row r="33" spans="1:11" x14ac:dyDescent="0.25">
      <c r="A33" s="27" t="s">
        <v>78</v>
      </c>
      <c r="B33" s="298"/>
      <c r="C33" s="298"/>
      <c r="D33" s="298"/>
      <c r="E33" s="298"/>
      <c r="F33" s="298"/>
      <c r="G33" s="299"/>
      <c r="I33" s="221" t="s">
        <v>323</v>
      </c>
    </row>
    <row r="34" spans="1:11" ht="19.5" customHeight="1" x14ac:dyDescent="0.25">
      <c r="A34" s="336"/>
      <c r="B34" s="337"/>
      <c r="C34" s="337"/>
      <c r="D34" s="337"/>
      <c r="E34" s="337"/>
      <c r="F34" s="337"/>
      <c r="G34" s="338"/>
      <c r="I34" s="219"/>
    </row>
    <row r="35" spans="1:11" x14ac:dyDescent="0.25">
      <c r="A35" s="304"/>
      <c r="B35" s="302"/>
      <c r="C35" s="302"/>
      <c r="D35" s="302"/>
      <c r="E35" s="302"/>
      <c r="F35" s="302"/>
      <c r="G35" s="303"/>
      <c r="I35" s="219"/>
    </row>
    <row r="36" spans="1:11" x14ac:dyDescent="0.25">
      <c r="A36" s="304"/>
      <c r="B36" s="302"/>
      <c r="C36" s="302"/>
      <c r="D36" s="302"/>
      <c r="E36" s="302"/>
      <c r="F36" s="302"/>
      <c r="G36" s="303"/>
      <c r="I36" s="219"/>
    </row>
    <row r="37" spans="1:11" x14ac:dyDescent="0.25">
      <c r="A37" s="304"/>
      <c r="B37" s="302"/>
      <c r="C37" s="302"/>
      <c r="D37" s="302"/>
      <c r="E37" s="302"/>
      <c r="F37" s="269" t="s">
        <v>340</v>
      </c>
      <c r="G37" s="166">
        <f>ROUND(G9,2)</f>
        <v>0</v>
      </c>
      <c r="I37" s="219"/>
      <c r="J37" s="121"/>
      <c r="K37" s="121"/>
    </row>
    <row r="38" spans="1:11" x14ac:dyDescent="0.25">
      <c r="A38" s="305"/>
      <c r="B38" s="306"/>
      <c r="C38" s="306"/>
      <c r="D38" s="306"/>
      <c r="E38" s="307"/>
      <c r="F38" s="239" t="s">
        <v>343</v>
      </c>
      <c r="G38" s="166">
        <f>ROUND(G13,2)</f>
        <v>0</v>
      </c>
      <c r="I38" s="221" t="s">
        <v>336</v>
      </c>
      <c r="J38" s="121"/>
      <c r="K38" s="121"/>
    </row>
    <row r="39" spans="1:11" x14ac:dyDescent="0.25">
      <c r="I39" s="220"/>
    </row>
    <row r="40" spans="1:11" x14ac:dyDescent="0.25">
      <c r="I40" s="220"/>
    </row>
    <row r="41" spans="1:11" x14ac:dyDescent="0.25">
      <c r="A41" s="297" t="s">
        <v>294</v>
      </c>
      <c r="B41" s="308"/>
      <c r="C41" s="309"/>
      <c r="D41" s="309"/>
      <c r="E41" s="309"/>
      <c r="F41" s="309"/>
      <c r="G41" s="313"/>
      <c r="I41" s="221" t="s">
        <v>323</v>
      </c>
    </row>
    <row r="42" spans="1:11" x14ac:dyDescent="0.25">
      <c r="A42" s="300"/>
      <c r="B42" s="310"/>
      <c r="C42" s="310"/>
      <c r="D42" s="310"/>
      <c r="E42" s="310"/>
      <c r="F42" s="310"/>
      <c r="G42" s="314"/>
      <c r="I42" s="219"/>
    </row>
    <row r="43" spans="1:11" s="232" customFormat="1" x14ac:dyDescent="0.25">
      <c r="A43" s="300"/>
      <c r="B43" s="310"/>
      <c r="C43" s="310"/>
      <c r="D43" s="310"/>
      <c r="E43" s="26"/>
      <c r="F43" s="270" t="s">
        <v>347</v>
      </c>
      <c r="G43" s="166">
        <f>ROUND(+G16,2)</f>
        <v>0</v>
      </c>
      <c r="I43" s="233"/>
    </row>
    <row r="44" spans="1:11" x14ac:dyDescent="0.25">
      <c r="A44" s="311"/>
      <c r="B44" s="312"/>
      <c r="C44" s="312"/>
      <c r="D44" s="312"/>
      <c r="E44" s="12"/>
      <c r="F44" s="270" t="s">
        <v>346</v>
      </c>
      <c r="G44" s="166">
        <f>ROUND(+G19,2)</f>
        <v>0</v>
      </c>
      <c r="I44" s="221" t="s">
        <v>337</v>
      </c>
    </row>
    <row r="45" spans="1:11" x14ac:dyDescent="0.25">
      <c r="A45" s="289"/>
      <c r="B45" s="289"/>
      <c r="C45" s="289"/>
      <c r="D45" s="289"/>
      <c r="G45" s="33"/>
      <c r="I45" s="219"/>
    </row>
    <row r="46" spans="1:11" s="138" customFormat="1" x14ac:dyDescent="0.25">
      <c r="A46" s="297" t="s">
        <v>295</v>
      </c>
      <c r="B46" s="308"/>
      <c r="C46" s="309"/>
      <c r="D46" s="309"/>
      <c r="E46" s="309"/>
      <c r="F46" s="309"/>
      <c r="G46" s="313"/>
      <c r="I46" s="221" t="s">
        <v>323</v>
      </c>
    </row>
    <row r="47" spans="1:11" s="138" customFormat="1" x14ac:dyDescent="0.25">
      <c r="A47" s="300"/>
      <c r="B47" s="310"/>
      <c r="C47" s="310"/>
      <c r="D47" s="310"/>
      <c r="E47" s="310"/>
      <c r="F47" s="310"/>
      <c r="G47" s="314"/>
      <c r="I47" s="220"/>
    </row>
    <row r="48" spans="1:11" s="232" customFormat="1" x14ac:dyDescent="0.25">
      <c r="A48" s="300"/>
      <c r="B48" s="310"/>
      <c r="C48" s="310"/>
      <c r="D48" s="310"/>
      <c r="E48" s="26"/>
      <c r="F48" s="270" t="s">
        <v>349</v>
      </c>
      <c r="G48" s="166">
        <f>ROUND(+G22,2)</f>
        <v>0</v>
      </c>
    </row>
    <row r="49" spans="1:9" s="138" customFormat="1" x14ac:dyDescent="0.25">
      <c r="A49" s="311"/>
      <c r="B49" s="312"/>
      <c r="C49" s="312"/>
      <c r="D49" s="312"/>
      <c r="E49" s="12"/>
      <c r="F49" s="270" t="s">
        <v>348</v>
      </c>
      <c r="G49" s="166">
        <f>ROUND(+G25,2)</f>
        <v>0</v>
      </c>
      <c r="I49" s="221" t="s">
        <v>338</v>
      </c>
    </row>
    <row r="50" spans="1:9" s="232" customFormat="1" x14ac:dyDescent="0.25">
      <c r="A50" s="289"/>
      <c r="B50" s="289"/>
      <c r="C50" s="289"/>
      <c r="D50" s="289"/>
      <c r="G50" s="33"/>
      <c r="I50" s="233"/>
    </row>
    <row r="51" spans="1:9" s="232" customFormat="1" x14ac:dyDescent="0.25">
      <c r="A51" s="297" t="s">
        <v>468</v>
      </c>
      <c r="B51" s="308"/>
      <c r="C51" s="309"/>
      <c r="D51" s="309"/>
      <c r="E51" s="309"/>
      <c r="F51" s="309"/>
      <c r="G51" s="313"/>
      <c r="I51" s="234" t="s">
        <v>323</v>
      </c>
    </row>
    <row r="52" spans="1:9" s="232" customFormat="1" x14ac:dyDescent="0.25">
      <c r="A52" s="300"/>
      <c r="B52" s="310"/>
      <c r="C52" s="310"/>
      <c r="D52" s="310"/>
      <c r="E52" s="310"/>
      <c r="F52" s="310"/>
      <c r="G52" s="314"/>
    </row>
    <row r="53" spans="1:9" s="232" customFormat="1" x14ac:dyDescent="0.25">
      <c r="A53" s="300"/>
      <c r="B53" s="310"/>
      <c r="C53" s="310"/>
      <c r="D53" s="310"/>
      <c r="E53" s="310"/>
      <c r="F53" s="462" t="s">
        <v>405</v>
      </c>
      <c r="G53" s="166">
        <f>ROUND(+G28,2)</f>
        <v>0</v>
      </c>
    </row>
    <row r="54" spans="1:9" s="232" customFormat="1" x14ac:dyDescent="0.25">
      <c r="A54" s="311"/>
      <c r="B54" s="312"/>
      <c r="C54" s="312"/>
      <c r="D54" s="312"/>
      <c r="E54" s="307"/>
      <c r="F54" s="462" t="s">
        <v>406</v>
      </c>
      <c r="G54" s="166">
        <f>ROUND(+G31,2)</f>
        <v>0</v>
      </c>
      <c r="I54" s="234" t="s">
        <v>414</v>
      </c>
    </row>
    <row r="55" spans="1:9" s="138" customFormat="1" x14ac:dyDescent="0.25">
      <c r="G55" s="33"/>
      <c r="I55" s="220"/>
    </row>
    <row r="56" spans="1:9" x14ac:dyDescent="0.25">
      <c r="D56" s="812" t="s">
        <v>79</v>
      </c>
      <c r="E56" s="812"/>
      <c r="F56" s="812"/>
      <c r="G56" s="165">
        <f>ROUND(G38+G44+G49+G37+G43+G48+G54+G53,2)</f>
        <v>0</v>
      </c>
      <c r="I56" s="501" t="s">
        <v>415</v>
      </c>
    </row>
  </sheetData>
  <sheetProtection sheet="1" objects="1" scenarios="1" formatCells="0" formatRows="0" insertRows="0"/>
  <mergeCells count="6">
    <mergeCell ref="A1:F1"/>
    <mergeCell ref="D56:F56"/>
    <mergeCell ref="A2:G2"/>
    <mergeCell ref="A4:B5"/>
    <mergeCell ref="C4:F4"/>
    <mergeCell ref="G4:G5"/>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zoomScaleNormal="100" workbookViewId="0"/>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7.140625" style="8" customWidth="1"/>
    <col min="9" max="9" width="2.42578125" style="8" customWidth="1"/>
    <col min="10" max="16384" width="9.140625" style="8"/>
  </cols>
  <sheetData>
    <row r="1" spans="2:10" ht="27" customHeight="1" x14ac:dyDescent="0.25">
      <c r="B1" s="814" t="s">
        <v>230</v>
      </c>
      <c r="C1" s="814"/>
      <c r="D1" s="814"/>
      <c r="E1" s="814"/>
      <c r="F1" s="814"/>
      <c r="G1" s="814"/>
      <c r="H1" s="148">
        <f>+'Section A'!D3</f>
        <v>0</v>
      </c>
    </row>
    <row r="2" spans="2:10" ht="54.75" customHeight="1" x14ac:dyDescent="0.25">
      <c r="B2" s="815" t="s">
        <v>233</v>
      </c>
      <c r="C2" s="815"/>
      <c r="D2" s="815"/>
      <c r="E2" s="815"/>
      <c r="F2" s="815"/>
      <c r="G2" s="815"/>
      <c r="H2" s="815"/>
    </row>
    <row r="3" spans="2:10" ht="8.25" customHeight="1" x14ac:dyDescent="0.25">
      <c r="B3" s="15"/>
      <c r="C3" s="15"/>
      <c r="D3" s="15"/>
      <c r="E3" s="15"/>
      <c r="F3" s="15"/>
      <c r="G3" s="15"/>
      <c r="H3" s="15"/>
    </row>
    <row r="4" spans="2:10" x14ac:dyDescent="0.25">
      <c r="B4" s="813" t="s">
        <v>36</v>
      </c>
      <c r="C4" s="813" t="s">
        <v>37</v>
      </c>
      <c r="D4" s="813" t="s">
        <v>35</v>
      </c>
      <c r="E4" s="813"/>
      <c r="F4" s="813"/>
      <c r="G4" s="813"/>
      <c r="H4" s="813" t="s">
        <v>41</v>
      </c>
    </row>
    <row r="5" spans="2:10" ht="24" x14ac:dyDescent="0.25">
      <c r="B5" s="813"/>
      <c r="C5" s="813"/>
      <c r="D5" s="21" t="s">
        <v>38</v>
      </c>
      <c r="E5" s="21" t="s">
        <v>42</v>
      </c>
      <c r="F5" s="115" t="s">
        <v>39</v>
      </c>
      <c r="G5" s="115" t="s">
        <v>40</v>
      </c>
      <c r="H5" s="813"/>
      <c r="J5" s="224" t="s">
        <v>319</v>
      </c>
    </row>
    <row r="6" spans="2:10" s="289" customFormat="1" x14ac:dyDescent="0.25">
      <c r="B6" s="433"/>
      <c r="C6" s="433"/>
      <c r="D6" s="282"/>
      <c r="E6" s="282"/>
      <c r="F6" s="282"/>
      <c r="G6" s="282"/>
      <c r="H6" s="319"/>
      <c r="J6" s="286"/>
    </row>
    <row r="7" spans="2:10" s="289" customFormat="1" ht="17.25" x14ac:dyDescent="0.4">
      <c r="B7" s="469"/>
      <c r="C7" s="469"/>
      <c r="D7" s="575"/>
      <c r="E7" s="576"/>
      <c r="F7" s="577"/>
      <c r="G7" s="576"/>
      <c r="H7" s="325">
        <f>ROUND(+D7*F7*G7,2)</f>
        <v>0</v>
      </c>
      <c r="J7" s="286"/>
    </row>
    <row r="8" spans="2:10" s="289" customFormat="1" x14ac:dyDescent="0.25">
      <c r="B8" s="469"/>
      <c r="C8" s="469"/>
      <c r="D8" s="326"/>
      <c r="E8" s="323"/>
      <c r="F8" s="324"/>
      <c r="G8" s="291" t="s">
        <v>340</v>
      </c>
      <c r="H8" s="319">
        <f>ROUND(+H7,2)</f>
        <v>0</v>
      </c>
      <c r="J8" s="292" t="s">
        <v>320</v>
      </c>
    </row>
    <row r="9" spans="2:10" s="289" customFormat="1" x14ac:dyDescent="0.25">
      <c r="D9" s="332"/>
      <c r="E9" s="468"/>
      <c r="F9" s="467"/>
      <c r="G9" s="467"/>
      <c r="H9" s="285"/>
    </row>
    <row r="10" spans="2:10" s="289" customFormat="1" ht="17.25" x14ac:dyDescent="0.4">
      <c r="B10" s="469"/>
      <c r="C10" s="469"/>
      <c r="D10" s="589"/>
      <c r="E10" s="590"/>
      <c r="F10" s="591"/>
      <c r="G10" s="590"/>
      <c r="H10" s="325">
        <f>ROUND(+D10*F10*G10,2)</f>
        <v>0</v>
      </c>
      <c r="J10" s="286"/>
    </row>
    <row r="11" spans="2:10" s="289" customFormat="1" x14ac:dyDescent="0.25">
      <c r="B11" s="469"/>
      <c r="C11" s="469"/>
      <c r="D11" s="326"/>
      <c r="E11" s="323"/>
      <c r="F11" s="324"/>
      <c r="G11" s="291" t="s">
        <v>343</v>
      </c>
      <c r="H11" s="319">
        <f>ROUND(+H10,2)</f>
        <v>0</v>
      </c>
      <c r="J11" s="292" t="s">
        <v>320</v>
      </c>
    </row>
    <row r="12" spans="2:10" s="289" customFormat="1" x14ac:dyDescent="0.25">
      <c r="B12" s="282"/>
      <c r="C12" s="282"/>
      <c r="D12" s="327"/>
      <c r="E12" s="470"/>
      <c r="F12" s="329"/>
      <c r="G12" s="470"/>
      <c r="H12" s="330"/>
      <c r="J12" s="286"/>
    </row>
    <row r="13" spans="2:10" s="289" customFormat="1" ht="17.25" x14ac:dyDescent="0.4">
      <c r="B13" s="469"/>
      <c r="C13" s="469"/>
      <c r="D13" s="589"/>
      <c r="E13" s="590"/>
      <c r="F13" s="591"/>
      <c r="G13" s="590"/>
      <c r="H13" s="325">
        <f>ROUND(+D13*F13*G13,2)</f>
        <v>0</v>
      </c>
      <c r="J13" s="286"/>
    </row>
    <row r="14" spans="2:10" s="289" customFormat="1" x14ac:dyDescent="0.25">
      <c r="B14" s="317"/>
      <c r="C14" s="317"/>
      <c r="D14" s="331"/>
      <c r="E14" s="318"/>
      <c r="F14" s="467"/>
      <c r="G14" s="467" t="s">
        <v>341</v>
      </c>
      <c r="H14" s="319">
        <f>ROUND(+H13,2)</f>
        <v>0</v>
      </c>
      <c r="J14" s="292" t="s">
        <v>321</v>
      </c>
    </row>
    <row r="15" spans="2:10" s="289" customFormat="1" x14ac:dyDescent="0.25">
      <c r="B15" s="282"/>
      <c r="C15" s="282"/>
      <c r="D15" s="327"/>
      <c r="E15" s="470"/>
      <c r="F15" s="329"/>
      <c r="G15" s="470"/>
      <c r="H15" s="330"/>
      <c r="J15" s="286"/>
    </row>
    <row r="16" spans="2:10" s="289" customFormat="1" ht="17.25" x14ac:dyDescent="0.4">
      <c r="B16" s="469"/>
      <c r="C16" s="469"/>
      <c r="D16" s="589"/>
      <c r="E16" s="590"/>
      <c r="F16" s="591"/>
      <c r="G16" s="590"/>
      <c r="H16" s="325">
        <f>ROUND(+D16*F16*G16,2)</f>
        <v>0</v>
      </c>
      <c r="J16" s="286"/>
    </row>
    <row r="17" spans="2:10" s="289" customFormat="1" x14ac:dyDescent="0.25">
      <c r="B17" s="317"/>
      <c r="C17" s="317"/>
      <c r="D17" s="331"/>
      <c r="E17" s="318"/>
      <c r="F17" s="467"/>
      <c r="G17" s="467" t="s">
        <v>344</v>
      </c>
      <c r="H17" s="319">
        <f>ROUND(+H16,2)</f>
        <v>0</v>
      </c>
      <c r="J17" s="292" t="s">
        <v>321</v>
      </c>
    </row>
    <row r="18" spans="2:10" s="289" customFormat="1" x14ac:dyDescent="0.25">
      <c r="D18" s="332"/>
      <c r="E18" s="468"/>
      <c r="F18" s="334"/>
      <c r="G18" s="468"/>
      <c r="H18" s="293"/>
      <c r="J18" s="286"/>
    </row>
    <row r="19" spans="2:10" s="289" customFormat="1" ht="17.25" x14ac:dyDescent="0.4">
      <c r="B19" s="469"/>
      <c r="C19" s="469"/>
      <c r="D19" s="589"/>
      <c r="E19" s="590"/>
      <c r="F19" s="591"/>
      <c r="G19" s="590"/>
      <c r="H19" s="325">
        <f>ROUND(+D19*F19*G19,2)</f>
        <v>0</v>
      </c>
      <c r="J19" s="286"/>
    </row>
    <row r="20" spans="2:10" s="289" customFormat="1" x14ac:dyDescent="0.25">
      <c r="D20" s="332"/>
      <c r="E20" s="468"/>
      <c r="F20" s="295"/>
      <c r="G20" s="467" t="s">
        <v>342</v>
      </c>
      <c r="H20" s="319">
        <f>ROUND(+H19,2)</f>
        <v>0</v>
      </c>
      <c r="J20" s="292" t="s">
        <v>322</v>
      </c>
    </row>
    <row r="21" spans="2:10" s="289" customFormat="1" x14ac:dyDescent="0.25">
      <c r="D21" s="332"/>
      <c r="E21" s="468"/>
      <c r="F21" s="334"/>
      <c r="G21" s="468"/>
      <c r="H21" s="293"/>
      <c r="J21" s="286"/>
    </row>
    <row r="22" spans="2:10" s="289" customFormat="1" ht="17.25" x14ac:dyDescent="0.4">
      <c r="B22" s="469"/>
      <c r="C22" s="469"/>
      <c r="D22" s="589"/>
      <c r="E22" s="590"/>
      <c r="F22" s="591"/>
      <c r="G22" s="590"/>
      <c r="H22" s="325">
        <f>ROUND(+D22*F22*G22,2)</f>
        <v>0</v>
      </c>
      <c r="J22" s="286"/>
    </row>
    <row r="23" spans="2:10" s="289" customFormat="1" x14ac:dyDescent="0.25">
      <c r="D23" s="332"/>
      <c r="E23" s="468"/>
      <c r="F23" s="295"/>
      <c r="G23" s="467" t="s">
        <v>345</v>
      </c>
      <c r="H23" s="319">
        <f>ROUND(+H22,2)</f>
        <v>0</v>
      </c>
      <c r="J23" s="292" t="s">
        <v>322</v>
      </c>
    </row>
    <row r="24" spans="2:10" s="289" customFormat="1" x14ac:dyDescent="0.25">
      <c r="D24" s="332"/>
      <c r="E24" s="468"/>
      <c r="F24" s="334"/>
      <c r="G24" s="468"/>
      <c r="H24" s="293"/>
      <c r="J24" s="286"/>
    </row>
    <row r="25" spans="2:10" s="289" customFormat="1" ht="17.25" x14ac:dyDescent="0.4">
      <c r="B25" s="469"/>
      <c r="C25" s="469"/>
      <c r="D25" s="589"/>
      <c r="E25" s="590"/>
      <c r="F25" s="591"/>
      <c r="G25" s="590"/>
      <c r="H25" s="325">
        <f>ROUND(+D25*F25*G25,2)</f>
        <v>0</v>
      </c>
      <c r="J25" s="286"/>
    </row>
    <row r="26" spans="2:10" s="289" customFormat="1" x14ac:dyDescent="0.25">
      <c r="D26" s="332"/>
      <c r="E26" s="468"/>
      <c r="F26" s="295"/>
      <c r="G26" s="487" t="s">
        <v>403</v>
      </c>
      <c r="H26" s="319">
        <f>ROUND(+H25,2)</f>
        <v>0</v>
      </c>
      <c r="J26" s="292" t="s">
        <v>408</v>
      </c>
    </row>
    <row r="27" spans="2:10" s="289" customFormat="1" x14ac:dyDescent="0.25">
      <c r="D27" s="332"/>
      <c r="E27" s="468"/>
      <c r="F27" s="334"/>
      <c r="G27" s="483"/>
      <c r="H27" s="293"/>
      <c r="J27" s="286"/>
    </row>
    <row r="28" spans="2:10" s="289" customFormat="1" ht="17.25" x14ac:dyDescent="0.4">
      <c r="B28" s="469"/>
      <c r="C28" s="469"/>
      <c r="D28" s="589"/>
      <c r="E28" s="590"/>
      <c r="F28" s="591"/>
      <c r="G28" s="590"/>
      <c r="H28" s="325">
        <f>ROUND(+D28*F28*G28,2)</f>
        <v>0</v>
      </c>
      <c r="J28" s="286"/>
    </row>
    <row r="29" spans="2:10" s="289" customFormat="1" x14ac:dyDescent="0.25">
      <c r="D29" s="332"/>
      <c r="E29" s="468"/>
      <c r="F29" s="295"/>
      <c r="G29" s="487" t="s">
        <v>404</v>
      </c>
      <c r="H29" s="319">
        <f>ROUND(+H28,2)</f>
        <v>0</v>
      </c>
      <c r="J29" s="292" t="s">
        <v>408</v>
      </c>
    </row>
    <row r="30" spans="2:10" s="289" customFormat="1" x14ac:dyDescent="0.25">
      <c r="D30" s="332"/>
      <c r="E30" s="468"/>
      <c r="F30" s="334"/>
      <c r="G30" s="468"/>
      <c r="H30" s="293"/>
      <c r="J30" s="286"/>
    </row>
    <row r="31" spans="2:10" x14ac:dyDescent="0.25">
      <c r="B31" s="297" t="s">
        <v>250</v>
      </c>
      <c r="C31" s="298"/>
      <c r="D31" s="298"/>
      <c r="E31" s="298"/>
      <c r="F31" s="298"/>
      <c r="G31" s="298"/>
      <c r="H31" s="299"/>
      <c r="J31" s="224" t="s">
        <v>323</v>
      </c>
    </row>
    <row r="32" spans="2:10" ht="18.75" customHeight="1" x14ac:dyDescent="0.25">
      <c r="B32" s="336"/>
      <c r="C32" s="337"/>
      <c r="D32" s="337"/>
      <c r="E32" s="337"/>
      <c r="F32" s="337"/>
      <c r="G32" s="337"/>
      <c r="H32" s="338"/>
      <c r="J32" s="222"/>
    </row>
    <row r="33" spans="2:10" x14ac:dyDescent="0.25">
      <c r="B33" s="304"/>
      <c r="C33" s="302"/>
      <c r="D33" s="302"/>
      <c r="E33" s="302"/>
      <c r="F33" s="302"/>
      <c r="G33" s="302"/>
      <c r="H33" s="303"/>
      <c r="J33" s="222"/>
    </row>
    <row r="34" spans="2:10" x14ac:dyDescent="0.25">
      <c r="B34" s="304"/>
      <c r="C34" s="302"/>
      <c r="D34" s="302"/>
      <c r="E34" s="302"/>
      <c r="F34" s="302"/>
      <c r="G34" s="302"/>
      <c r="H34" s="303"/>
      <c r="J34" s="222"/>
    </row>
    <row r="35" spans="2:10" x14ac:dyDescent="0.25">
      <c r="B35" s="304"/>
      <c r="C35" s="302"/>
      <c r="D35" s="302"/>
      <c r="E35" s="302"/>
      <c r="F35" s="302"/>
      <c r="G35" s="269" t="s">
        <v>340</v>
      </c>
      <c r="H35" s="166">
        <f>ROUND(+H8,2)</f>
        <v>0</v>
      </c>
      <c r="J35" s="222"/>
    </row>
    <row r="36" spans="2:10" x14ac:dyDescent="0.25">
      <c r="B36" s="305"/>
      <c r="C36" s="306"/>
      <c r="D36" s="306"/>
      <c r="E36" s="306"/>
      <c r="F36" s="539"/>
      <c r="G36" s="239" t="s">
        <v>343</v>
      </c>
      <c r="H36" s="166">
        <f>ROUND(+H11,2)</f>
        <v>0</v>
      </c>
      <c r="J36" s="224" t="s">
        <v>324</v>
      </c>
    </row>
    <row r="37" spans="2:10" x14ac:dyDescent="0.25">
      <c r="J37" s="223"/>
    </row>
    <row r="38" spans="2:10" x14ac:dyDescent="0.25">
      <c r="J38" s="223"/>
    </row>
    <row r="39" spans="2:10" x14ac:dyDescent="0.25">
      <c r="B39" s="297" t="s">
        <v>296</v>
      </c>
      <c r="C39" s="308"/>
      <c r="D39" s="309"/>
      <c r="E39" s="309"/>
      <c r="F39" s="309"/>
      <c r="G39" s="309"/>
      <c r="H39" s="313"/>
      <c r="J39" s="224" t="s">
        <v>323</v>
      </c>
    </row>
    <row r="40" spans="2:10" x14ac:dyDescent="0.25">
      <c r="B40" s="300"/>
      <c r="C40" s="310"/>
      <c r="D40" s="310"/>
      <c r="E40" s="310"/>
      <c r="F40" s="310"/>
      <c r="G40" s="310"/>
      <c r="H40" s="314"/>
      <c r="J40" s="222"/>
    </row>
    <row r="41" spans="2:10" s="232" customFormat="1" x14ac:dyDescent="0.25">
      <c r="B41" s="300"/>
      <c r="C41" s="310"/>
      <c r="D41" s="310"/>
      <c r="E41" s="310"/>
      <c r="F41" s="310"/>
      <c r="G41" s="270" t="s">
        <v>347</v>
      </c>
      <c r="H41" s="166">
        <f>ROUND(+H14,2)</f>
        <v>0</v>
      </c>
      <c r="J41" s="233"/>
    </row>
    <row r="42" spans="2:10" x14ac:dyDescent="0.25">
      <c r="B42" s="311"/>
      <c r="C42" s="312"/>
      <c r="D42" s="312"/>
      <c r="E42" s="312"/>
      <c r="F42" s="335"/>
      <c r="G42" s="270" t="s">
        <v>346</v>
      </c>
      <c r="H42" s="166">
        <f>ROUND(+H17,2)</f>
        <v>0</v>
      </c>
      <c r="J42" s="224" t="s">
        <v>325</v>
      </c>
    </row>
    <row r="43" spans="2:10" x14ac:dyDescent="0.25">
      <c r="H43" s="33"/>
      <c r="J43" s="222"/>
    </row>
    <row r="44" spans="2:10" s="138" customFormat="1" x14ac:dyDescent="0.25">
      <c r="B44" s="297" t="s">
        <v>297</v>
      </c>
      <c r="C44" s="308"/>
      <c r="D44" s="309"/>
      <c r="E44" s="309"/>
      <c r="F44" s="309"/>
      <c r="G44" s="309"/>
      <c r="H44" s="313"/>
      <c r="J44" s="224" t="s">
        <v>323</v>
      </c>
    </row>
    <row r="45" spans="2:10" s="138" customFormat="1" x14ac:dyDescent="0.25">
      <c r="B45" s="300"/>
      <c r="C45" s="310"/>
      <c r="D45" s="310"/>
      <c r="E45" s="310"/>
      <c r="F45" s="310"/>
      <c r="G45" s="310"/>
      <c r="H45" s="314"/>
      <c r="J45" s="222"/>
    </row>
    <row r="46" spans="2:10" s="232" customFormat="1" x14ac:dyDescent="0.25">
      <c r="B46" s="300"/>
      <c r="C46" s="310"/>
      <c r="D46" s="310"/>
      <c r="E46" s="310"/>
      <c r="F46" s="310"/>
      <c r="G46" s="270" t="s">
        <v>349</v>
      </c>
      <c r="H46" s="166">
        <f>ROUND(+H20,2)</f>
        <v>0</v>
      </c>
      <c r="J46" s="233"/>
    </row>
    <row r="47" spans="2:10" s="138" customFormat="1" x14ac:dyDescent="0.25">
      <c r="B47" s="311"/>
      <c r="C47" s="312"/>
      <c r="D47" s="312"/>
      <c r="E47" s="312"/>
      <c r="F47" s="335"/>
      <c r="G47" s="270" t="s">
        <v>348</v>
      </c>
      <c r="H47" s="166">
        <f>ROUND(+H23,2)</f>
        <v>0</v>
      </c>
      <c r="J47" s="224" t="s">
        <v>326</v>
      </c>
    </row>
    <row r="48" spans="2:10" s="232" customFormat="1" x14ac:dyDescent="0.25">
      <c r="H48" s="33"/>
      <c r="J48" s="233"/>
    </row>
    <row r="49" spans="2:10" s="232" customFormat="1" x14ac:dyDescent="0.25">
      <c r="B49" s="297" t="s">
        <v>467</v>
      </c>
      <c r="C49" s="308"/>
      <c r="D49" s="309"/>
      <c r="E49" s="309"/>
      <c r="F49" s="309"/>
      <c r="G49" s="309"/>
      <c r="H49" s="313"/>
      <c r="J49" s="234" t="s">
        <v>323</v>
      </c>
    </row>
    <row r="50" spans="2:10" s="232" customFormat="1" x14ac:dyDescent="0.25">
      <c r="B50" s="300"/>
      <c r="C50" s="310"/>
      <c r="D50" s="310"/>
      <c r="E50" s="310"/>
      <c r="F50" s="310"/>
      <c r="G50" s="310"/>
      <c r="H50" s="314"/>
      <c r="J50" s="233"/>
    </row>
    <row r="51" spans="2:10" s="232" customFormat="1" x14ac:dyDescent="0.25">
      <c r="B51" s="300"/>
      <c r="C51" s="310"/>
      <c r="D51" s="310"/>
      <c r="E51" s="310"/>
      <c r="F51" s="310"/>
      <c r="G51" s="462" t="s">
        <v>405</v>
      </c>
      <c r="H51" s="166">
        <f>ROUND(+H26,2)</f>
        <v>0</v>
      </c>
      <c r="J51" s="233"/>
    </row>
    <row r="52" spans="2:10" s="232" customFormat="1" x14ac:dyDescent="0.25">
      <c r="B52" s="311"/>
      <c r="C52" s="312"/>
      <c r="D52" s="312"/>
      <c r="E52" s="312"/>
      <c r="F52" s="335"/>
      <c r="G52" s="462" t="s">
        <v>406</v>
      </c>
      <c r="H52" s="166">
        <f>ROUND(+H29,2)</f>
        <v>0</v>
      </c>
      <c r="J52" s="234" t="s">
        <v>407</v>
      </c>
    </row>
    <row r="53" spans="2:10" x14ac:dyDescent="0.25">
      <c r="H53" s="33"/>
      <c r="J53" s="222"/>
    </row>
    <row r="54" spans="2:10" x14ac:dyDescent="0.25">
      <c r="E54" s="812" t="s">
        <v>80</v>
      </c>
      <c r="F54" s="812"/>
      <c r="G54" s="812"/>
      <c r="H54" s="165">
        <f>ROUND(H36+H42+H47+H52+H51+H46+H41+H35,2)</f>
        <v>0</v>
      </c>
      <c r="J54" s="501" t="s">
        <v>416</v>
      </c>
    </row>
  </sheetData>
  <sheetProtection sheet="1" objects="1" scenarios="1" formatCells="0" formatRows="0" insertRows="0"/>
  <mergeCells count="7">
    <mergeCell ref="B1:G1"/>
    <mergeCell ref="E54:G54"/>
    <mergeCell ref="B2:H2"/>
    <mergeCell ref="B4:B5"/>
    <mergeCell ref="C4:C5"/>
    <mergeCell ref="D4:G4"/>
    <mergeCell ref="H4:H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845" t="s">
        <v>230</v>
      </c>
      <c r="B1" s="845"/>
      <c r="C1" s="845"/>
      <c r="D1" s="845"/>
      <c r="E1" s="845"/>
      <c r="F1" s="845"/>
      <c r="G1" s="540">
        <f>+'Section A'!D3</f>
        <v>0</v>
      </c>
    </row>
    <row r="2" spans="1:9" ht="48" customHeight="1" x14ac:dyDescent="0.25">
      <c r="A2" s="854" t="s">
        <v>244</v>
      </c>
      <c r="B2" s="854"/>
      <c r="C2" s="854"/>
      <c r="D2" s="854"/>
      <c r="E2" s="854"/>
      <c r="F2" s="854"/>
      <c r="G2" s="854"/>
    </row>
    <row r="3" spans="1:9" x14ac:dyDescent="0.25">
      <c r="A3" s="500"/>
      <c r="B3" s="500"/>
      <c r="C3" s="500"/>
      <c r="D3" s="500"/>
      <c r="E3" s="500"/>
      <c r="F3" s="500"/>
      <c r="G3" s="500"/>
    </row>
    <row r="4" spans="1:9" x14ac:dyDescent="0.25">
      <c r="A4" s="848" t="s">
        <v>72</v>
      </c>
      <c r="B4" s="848"/>
      <c r="C4" s="848" t="s">
        <v>35</v>
      </c>
      <c r="D4" s="848"/>
      <c r="E4" s="848"/>
      <c r="F4" s="848"/>
      <c r="G4" s="848" t="s">
        <v>41</v>
      </c>
    </row>
    <row r="5" spans="1:9" x14ac:dyDescent="0.25">
      <c r="A5" s="848"/>
      <c r="B5" s="848"/>
      <c r="C5" s="473" t="s">
        <v>53</v>
      </c>
      <c r="D5" s="473" t="s">
        <v>52</v>
      </c>
      <c r="E5" s="473" t="s">
        <v>41</v>
      </c>
      <c r="F5" s="473" t="s">
        <v>40</v>
      </c>
      <c r="G5" s="848"/>
      <c r="I5" s="228" t="s">
        <v>319</v>
      </c>
    </row>
    <row r="6" spans="1:9" x14ac:dyDescent="0.25">
      <c r="A6" s="503"/>
      <c r="B6" s="500"/>
      <c r="C6" s="500"/>
      <c r="D6" s="500"/>
      <c r="E6" s="500"/>
      <c r="F6" s="500"/>
      <c r="G6" s="504"/>
      <c r="I6" s="225"/>
    </row>
    <row r="7" spans="1:9" s="240" customFormat="1" x14ac:dyDescent="0.25">
      <c r="A7" s="242"/>
      <c r="B7" s="242"/>
      <c r="C7" s="246"/>
      <c r="D7" s="246"/>
      <c r="E7" s="243"/>
      <c r="F7" s="246"/>
      <c r="G7" s="241">
        <f>ROUND(+C7*E7*F7,2)</f>
        <v>0</v>
      </c>
      <c r="I7" s="477"/>
    </row>
    <row r="8" spans="1:9" s="240" customFormat="1" x14ac:dyDescent="0.25">
      <c r="A8" s="242"/>
      <c r="B8" s="242"/>
      <c r="C8" s="246"/>
      <c r="D8" s="246"/>
      <c r="E8" s="243"/>
      <c r="F8" s="246"/>
      <c r="G8" s="241">
        <f>ROUND(+C8*E8*F8,2)</f>
        <v>0</v>
      </c>
      <c r="I8" s="477"/>
    </row>
    <row r="9" spans="1:9" s="240" customFormat="1" ht="17.25" x14ac:dyDescent="0.4">
      <c r="A9" s="242"/>
      <c r="B9" s="242"/>
      <c r="C9" s="246"/>
      <c r="D9" s="246"/>
      <c r="E9" s="243"/>
      <c r="F9" s="246"/>
      <c r="G9" s="245">
        <f>ROUND(+C9*E9*F9,2)</f>
        <v>0</v>
      </c>
      <c r="I9" s="477"/>
    </row>
    <row r="10" spans="1:9" s="240" customFormat="1" x14ac:dyDescent="0.25">
      <c r="A10" s="257"/>
      <c r="B10" s="257"/>
      <c r="C10" s="257"/>
      <c r="D10" s="257"/>
      <c r="E10" s="258"/>
      <c r="F10" s="265" t="s">
        <v>277</v>
      </c>
      <c r="G10" s="266">
        <f>ROUND(SUM(G7:G9),2)</f>
        <v>0</v>
      </c>
      <c r="I10" s="479" t="s">
        <v>333</v>
      </c>
    </row>
    <row r="11" spans="1:9" s="289" customFormat="1" x14ac:dyDescent="0.25">
      <c r="A11" s="512"/>
      <c r="B11" s="512"/>
      <c r="C11" s="512"/>
      <c r="D11" s="512"/>
      <c r="E11" s="537"/>
      <c r="F11" s="512"/>
      <c r="G11" s="537"/>
      <c r="I11" s="286"/>
    </row>
    <row r="12" spans="1:9" s="289" customFormat="1" ht="17.25" x14ac:dyDescent="0.4">
      <c r="A12" s="484"/>
      <c r="B12" s="484"/>
      <c r="C12" s="578"/>
      <c r="D12" s="578"/>
      <c r="E12" s="579"/>
      <c r="F12" s="578"/>
      <c r="G12" s="486">
        <f>ROUND(+C12*E12*F12,2)</f>
        <v>0</v>
      </c>
      <c r="I12" s="286"/>
    </row>
    <row r="13" spans="1:9" s="289" customFormat="1" x14ac:dyDescent="0.25">
      <c r="A13" s="512"/>
      <c r="B13" s="512"/>
      <c r="C13" s="512"/>
      <c r="D13" s="512"/>
      <c r="E13" s="489"/>
      <c r="F13" s="467" t="s">
        <v>341</v>
      </c>
      <c r="G13" s="488">
        <f>ROUND(+G12,2)</f>
        <v>0</v>
      </c>
      <c r="I13" s="292" t="s">
        <v>334</v>
      </c>
    </row>
    <row r="14" spans="1:9" s="289" customFormat="1" x14ac:dyDescent="0.25">
      <c r="A14" s="512"/>
      <c r="B14" s="512"/>
      <c r="C14" s="512"/>
      <c r="D14" s="512"/>
      <c r="E14" s="537"/>
      <c r="F14" s="470"/>
      <c r="G14" s="537"/>
      <c r="I14" s="286"/>
    </row>
    <row r="15" spans="1:9" s="289" customFormat="1" ht="17.25" x14ac:dyDescent="0.4">
      <c r="A15" s="484"/>
      <c r="B15" s="484"/>
      <c r="C15" s="592"/>
      <c r="D15" s="592"/>
      <c r="E15" s="593"/>
      <c r="F15" s="592"/>
      <c r="G15" s="486">
        <f>ROUND(+C15*E15*F15,2)</f>
        <v>0</v>
      </c>
      <c r="I15" s="286"/>
    </row>
    <row r="16" spans="1:9" s="289" customFormat="1" x14ac:dyDescent="0.25">
      <c r="A16" s="512"/>
      <c r="B16" s="512"/>
      <c r="C16" s="512"/>
      <c r="D16" s="512"/>
      <c r="E16" s="489"/>
      <c r="F16" s="467" t="s">
        <v>344</v>
      </c>
      <c r="G16" s="488">
        <f>ROUND(+G15,2)</f>
        <v>0</v>
      </c>
      <c r="I16" s="292" t="s">
        <v>334</v>
      </c>
    </row>
    <row r="17" spans="1:9" s="289" customFormat="1" x14ac:dyDescent="0.25">
      <c r="A17" s="512"/>
      <c r="B17" s="512"/>
      <c r="C17" s="512"/>
      <c r="D17" s="512"/>
      <c r="E17" s="537"/>
      <c r="F17" s="468"/>
      <c r="G17" s="537"/>
      <c r="I17" s="286"/>
    </row>
    <row r="18" spans="1:9" s="289" customFormat="1" ht="17.25" x14ac:dyDescent="0.4">
      <c r="A18" s="484"/>
      <c r="B18" s="484"/>
      <c r="C18" s="592"/>
      <c r="D18" s="592"/>
      <c r="E18" s="593"/>
      <c r="F18" s="592"/>
      <c r="G18" s="486">
        <f>ROUND(+C18*E18*F18,2)</f>
        <v>0</v>
      </c>
    </row>
    <row r="19" spans="1:9" s="289" customFormat="1" x14ac:dyDescent="0.25">
      <c r="A19" s="512"/>
      <c r="B19" s="512"/>
      <c r="C19" s="512"/>
      <c r="D19" s="512"/>
      <c r="E19" s="489"/>
      <c r="F19" s="467" t="s">
        <v>342</v>
      </c>
      <c r="G19" s="488">
        <f>ROUND(+G18,2)</f>
        <v>0</v>
      </c>
      <c r="I19" s="292" t="s">
        <v>335</v>
      </c>
    </row>
    <row r="20" spans="1:9" s="289" customFormat="1" x14ac:dyDescent="0.25">
      <c r="A20" s="512"/>
      <c r="B20" s="512"/>
      <c r="C20" s="512"/>
      <c r="D20" s="512"/>
      <c r="E20" s="537"/>
      <c r="F20" s="468"/>
      <c r="G20" s="537"/>
      <c r="I20" s="286"/>
    </row>
    <row r="21" spans="1:9" s="289" customFormat="1" ht="17.25" x14ac:dyDescent="0.4">
      <c r="A21" s="484"/>
      <c r="B21" s="484"/>
      <c r="C21" s="592"/>
      <c r="D21" s="592"/>
      <c r="E21" s="593"/>
      <c r="F21" s="592"/>
      <c r="G21" s="486">
        <f>ROUND(+C21*E21*F21,2)</f>
        <v>0</v>
      </c>
    </row>
    <row r="22" spans="1:9" s="289" customFormat="1" x14ac:dyDescent="0.25">
      <c r="A22" s="512"/>
      <c r="B22" s="512"/>
      <c r="C22" s="512"/>
      <c r="D22" s="512"/>
      <c r="E22" s="489"/>
      <c r="F22" s="467" t="s">
        <v>345</v>
      </c>
      <c r="G22" s="488">
        <f>ROUND(+G21,2)</f>
        <v>0</v>
      </c>
      <c r="I22" s="292" t="s">
        <v>335</v>
      </c>
    </row>
    <row r="23" spans="1:9" s="289" customFormat="1" x14ac:dyDescent="0.25">
      <c r="A23" s="512"/>
      <c r="B23" s="512"/>
      <c r="C23" s="512"/>
      <c r="D23" s="512"/>
      <c r="E23" s="537"/>
      <c r="F23" s="468"/>
      <c r="G23" s="537"/>
      <c r="I23" s="286"/>
    </row>
    <row r="24" spans="1:9" s="289" customFormat="1" ht="17.25" x14ac:dyDescent="0.4">
      <c r="A24" s="484"/>
      <c r="B24" s="484"/>
      <c r="C24" s="592"/>
      <c r="D24" s="592"/>
      <c r="E24" s="593"/>
      <c r="F24" s="592"/>
      <c r="G24" s="486">
        <f>ROUND(+C24*E24*F24,2)</f>
        <v>0</v>
      </c>
    </row>
    <row r="25" spans="1:9" s="289" customFormat="1" x14ac:dyDescent="0.25">
      <c r="A25" s="512"/>
      <c r="B25" s="512"/>
      <c r="C25" s="512"/>
      <c r="D25" s="512"/>
      <c r="E25" s="489"/>
      <c r="F25" s="487" t="s">
        <v>403</v>
      </c>
      <c r="G25" s="488">
        <f>ROUND(+G24,2)</f>
        <v>0</v>
      </c>
      <c r="I25" s="292" t="s">
        <v>413</v>
      </c>
    </row>
    <row r="26" spans="1:9" s="289" customFormat="1" x14ac:dyDescent="0.25">
      <c r="A26" s="512"/>
      <c r="B26" s="512"/>
      <c r="C26" s="512"/>
      <c r="D26" s="512"/>
      <c r="E26" s="537"/>
      <c r="F26" s="483"/>
      <c r="G26" s="537"/>
      <c r="I26" s="286"/>
    </row>
    <row r="27" spans="1:9" s="289" customFormat="1" ht="17.25" x14ac:dyDescent="0.4">
      <c r="A27" s="484"/>
      <c r="B27" s="484"/>
      <c r="C27" s="592"/>
      <c r="D27" s="592"/>
      <c r="E27" s="593"/>
      <c r="F27" s="592"/>
      <c r="G27" s="486">
        <f>ROUND(+C27*E27*F27,2)</f>
        <v>0</v>
      </c>
    </row>
    <row r="28" spans="1:9" s="289" customFormat="1" x14ac:dyDescent="0.25">
      <c r="A28" s="512"/>
      <c r="B28" s="512"/>
      <c r="C28" s="512"/>
      <c r="D28" s="512"/>
      <c r="E28" s="489"/>
      <c r="F28" s="487" t="s">
        <v>404</v>
      </c>
      <c r="G28" s="488">
        <f>ROUND(+G27,2)</f>
        <v>0</v>
      </c>
      <c r="I28" s="292" t="s">
        <v>413</v>
      </c>
    </row>
    <row r="29" spans="1:9" s="289" customFormat="1" x14ac:dyDescent="0.25">
      <c r="A29" s="512"/>
      <c r="B29" s="512"/>
      <c r="C29" s="512"/>
      <c r="D29" s="512"/>
      <c r="E29" s="512"/>
      <c r="F29" s="512"/>
      <c r="G29" s="537"/>
      <c r="I29" s="286"/>
    </row>
    <row r="30" spans="1:9" x14ac:dyDescent="0.25">
      <c r="A30" s="247" t="s">
        <v>92</v>
      </c>
      <c r="B30" s="248"/>
      <c r="C30" s="248"/>
      <c r="D30" s="248"/>
      <c r="E30" s="248"/>
      <c r="F30" s="248"/>
      <c r="G30" s="259"/>
      <c r="I30" s="228" t="s">
        <v>323</v>
      </c>
    </row>
    <row r="31" spans="1:9" x14ac:dyDescent="0.25">
      <c r="A31" s="262"/>
      <c r="B31" s="263"/>
      <c r="C31" s="263"/>
      <c r="D31" s="263"/>
      <c r="E31" s="263"/>
      <c r="F31" s="250"/>
      <c r="G31" s="261"/>
      <c r="I31" s="225"/>
    </row>
    <row r="32" spans="1:9" x14ac:dyDescent="0.25">
      <c r="A32" s="249"/>
      <c r="B32" s="250"/>
      <c r="C32" s="250"/>
      <c r="D32" s="250"/>
      <c r="E32" s="250"/>
      <c r="F32" s="250"/>
      <c r="G32" s="261"/>
      <c r="I32" s="225"/>
    </row>
    <row r="33" spans="1:9" x14ac:dyDescent="0.25">
      <c r="A33" s="249"/>
      <c r="B33" s="250"/>
      <c r="C33" s="250"/>
      <c r="D33" s="250"/>
      <c r="E33" s="250"/>
      <c r="F33" s="250"/>
      <c r="G33" s="261"/>
      <c r="I33" s="225"/>
    </row>
    <row r="34" spans="1:9" x14ac:dyDescent="0.25">
      <c r="A34" s="249"/>
      <c r="B34" s="250"/>
      <c r="C34" s="250"/>
      <c r="D34" s="250"/>
      <c r="E34" s="250"/>
      <c r="F34" s="250"/>
      <c r="G34" s="261"/>
      <c r="I34" s="225"/>
    </row>
    <row r="35" spans="1:9" x14ac:dyDescent="0.25">
      <c r="A35" s="251"/>
      <c r="B35" s="252"/>
      <c r="C35" s="252"/>
      <c r="D35" s="252"/>
      <c r="E35" s="253"/>
      <c r="F35" s="254" t="s">
        <v>277</v>
      </c>
      <c r="G35" s="255">
        <f>ROUND(+G10,2)</f>
        <v>0</v>
      </c>
      <c r="I35" s="228" t="s">
        <v>336</v>
      </c>
    </row>
    <row r="36" spans="1:9" x14ac:dyDescent="0.25">
      <c r="A36" s="227"/>
      <c r="B36" s="227"/>
      <c r="C36" s="227"/>
      <c r="D36" s="227"/>
      <c r="E36" s="227"/>
      <c r="F36" s="227"/>
      <c r="G36" s="227"/>
      <c r="I36" s="227"/>
    </row>
    <row r="37" spans="1:9" x14ac:dyDescent="0.25">
      <c r="A37" s="227"/>
      <c r="B37" s="227"/>
      <c r="C37" s="227"/>
      <c r="D37" s="227"/>
      <c r="E37" s="227"/>
      <c r="F37" s="227"/>
      <c r="G37" s="227"/>
      <c r="I37" s="227"/>
    </row>
    <row r="38" spans="1:9" x14ac:dyDescent="0.25">
      <c r="A38" s="518" t="s">
        <v>298</v>
      </c>
      <c r="B38" s="495"/>
      <c r="C38" s="496"/>
      <c r="D38" s="496"/>
      <c r="E38" s="496"/>
      <c r="F38" s="496"/>
      <c r="G38" s="519"/>
      <c r="I38" s="228" t="s">
        <v>323</v>
      </c>
    </row>
    <row r="39" spans="1:9" x14ac:dyDescent="0.25">
      <c r="A39" s="490"/>
      <c r="B39" s="491"/>
      <c r="C39" s="491"/>
      <c r="D39" s="491"/>
      <c r="E39" s="491"/>
      <c r="F39" s="491"/>
      <c r="G39" s="520"/>
      <c r="I39" s="225"/>
    </row>
    <row r="40" spans="1:9" s="232" customFormat="1" x14ac:dyDescent="0.25">
      <c r="A40" s="490"/>
      <c r="B40" s="491"/>
      <c r="C40" s="491"/>
      <c r="D40" s="491"/>
      <c r="E40" s="491"/>
      <c r="F40" s="270" t="s">
        <v>347</v>
      </c>
      <c r="G40" s="459">
        <f>ROUND(+G13,2)</f>
        <v>0</v>
      </c>
      <c r="I40" s="233"/>
    </row>
    <row r="41" spans="1:9" x14ac:dyDescent="0.25">
      <c r="A41" s="492"/>
      <c r="B41" s="493"/>
      <c r="C41" s="493"/>
      <c r="D41" s="493"/>
      <c r="E41" s="494"/>
      <c r="F41" s="270" t="s">
        <v>346</v>
      </c>
      <c r="G41" s="459">
        <f>ROUND(+G16,2)</f>
        <v>0</v>
      </c>
      <c r="I41" s="228" t="s">
        <v>337</v>
      </c>
    </row>
    <row r="42" spans="1:9" x14ac:dyDescent="0.25">
      <c r="A42" s="227"/>
      <c r="B42" s="227"/>
      <c r="C42" s="227"/>
      <c r="D42" s="227"/>
      <c r="E42" s="227"/>
      <c r="F42" s="227"/>
      <c r="G42" s="463"/>
      <c r="I42" s="225"/>
    </row>
    <row r="43" spans="1:9" s="138" customFormat="1" x14ac:dyDescent="0.25">
      <c r="A43" s="518" t="s">
        <v>299</v>
      </c>
      <c r="B43" s="495"/>
      <c r="C43" s="496"/>
      <c r="D43" s="496"/>
      <c r="E43" s="496"/>
      <c r="F43" s="496"/>
      <c r="G43" s="519"/>
      <c r="I43" s="228" t="s">
        <v>323</v>
      </c>
    </row>
    <row r="44" spans="1:9" s="138" customFormat="1" x14ac:dyDescent="0.25">
      <c r="A44" s="490"/>
      <c r="B44" s="491"/>
      <c r="C44" s="491"/>
      <c r="D44" s="491"/>
      <c r="E44" s="491"/>
      <c r="F44" s="491"/>
      <c r="G44" s="520"/>
      <c r="I44" s="226"/>
    </row>
    <row r="45" spans="1:9" s="232" customFormat="1" x14ac:dyDescent="0.25">
      <c r="A45" s="490"/>
      <c r="B45" s="491"/>
      <c r="C45" s="491"/>
      <c r="D45" s="491"/>
      <c r="E45" s="491"/>
      <c r="F45" s="270" t="s">
        <v>349</v>
      </c>
      <c r="G45" s="459">
        <f>ROUND(+G19,2)</f>
        <v>0</v>
      </c>
    </row>
    <row r="46" spans="1:9" s="138" customFormat="1" x14ac:dyDescent="0.25">
      <c r="A46" s="492"/>
      <c r="B46" s="493"/>
      <c r="C46" s="493"/>
      <c r="D46" s="493"/>
      <c r="E46" s="494"/>
      <c r="F46" s="270" t="s">
        <v>348</v>
      </c>
      <c r="G46" s="459">
        <f>ROUND(+G22,2)</f>
        <v>0</v>
      </c>
      <c r="I46" s="228" t="s">
        <v>338</v>
      </c>
    </row>
    <row r="47" spans="1:9" s="232" customFormat="1" x14ac:dyDescent="0.25">
      <c r="A47" s="227"/>
      <c r="B47" s="227"/>
      <c r="C47" s="227"/>
      <c r="D47" s="227"/>
      <c r="E47" s="227"/>
      <c r="F47" s="227"/>
      <c r="G47" s="463"/>
      <c r="I47" s="233"/>
    </row>
    <row r="48" spans="1:9" s="232" customFormat="1" x14ac:dyDescent="0.25">
      <c r="A48" s="518" t="s">
        <v>466</v>
      </c>
      <c r="B48" s="495"/>
      <c r="C48" s="496"/>
      <c r="D48" s="496"/>
      <c r="E48" s="496"/>
      <c r="F48" s="496"/>
      <c r="G48" s="519"/>
      <c r="I48" s="234" t="s">
        <v>323</v>
      </c>
    </row>
    <row r="49" spans="1:9" s="232" customFormat="1" x14ac:dyDescent="0.25">
      <c r="A49" s="490"/>
      <c r="B49" s="491"/>
      <c r="C49" s="491"/>
      <c r="D49" s="491"/>
      <c r="E49" s="491"/>
      <c r="F49" s="491"/>
      <c r="G49" s="520"/>
    </row>
    <row r="50" spans="1:9" s="232" customFormat="1" x14ac:dyDescent="0.25">
      <c r="A50" s="490"/>
      <c r="B50" s="491"/>
      <c r="C50" s="491"/>
      <c r="D50" s="491"/>
      <c r="E50" s="491"/>
      <c r="F50" s="462" t="s">
        <v>405</v>
      </c>
      <c r="G50" s="459">
        <f>ROUND(+G25,2)</f>
        <v>0</v>
      </c>
    </row>
    <row r="51" spans="1:9" s="232" customFormat="1" x14ac:dyDescent="0.25">
      <c r="A51" s="492"/>
      <c r="B51" s="493"/>
      <c r="C51" s="493"/>
      <c r="D51" s="493"/>
      <c r="E51" s="494"/>
      <c r="F51" s="462" t="s">
        <v>406</v>
      </c>
      <c r="G51" s="459">
        <f>ROUND(+G28,2)</f>
        <v>0</v>
      </c>
      <c r="I51" s="234" t="s">
        <v>414</v>
      </c>
    </row>
    <row r="52" spans="1:9" s="138" customFormat="1" x14ac:dyDescent="0.25">
      <c r="A52" s="227"/>
      <c r="B52" s="227"/>
      <c r="C52" s="227"/>
      <c r="D52" s="227"/>
      <c r="E52" s="227"/>
      <c r="F52" s="227"/>
      <c r="G52" s="463"/>
      <c r="I52" s="226"/>
    </row>
    <row r="53" spans="1:9" x14ac:dyDescent="0.25">
      <c r="A53" s="227"/>
      <c r="B53" s="227"/>
      <c r="C53" s="227"/>
      <c r="D53" s="847" t="s">
        <v>93</v>
      </c>
      <c r="E53" s="847"/>
      <c r="F53" s="847"/>
      <c r="G53" s="454">
        <f>ROUND(G35+G41+G46+G40+G45+G50+G51,2)</f>
        <v>0</v>
      </c>
      <c r="I53" s="501" t="s">
        <v>415</v>
      </c>
    </row>
  </sheetData>
  <sheetProtection sheet="1" objects="1" scenarios="1" formatCells="0" formatRows="0" insertRows="0"/>
  <mergeCells count="6">
    <mergeCell ref="A1:F1"/>
    <mergeCell ref="D53:F53"/>
    <mergeCell ref="A2:G2"/>
    <mergeCell ref="A4:B5"/>
    <mergeCell ref="C4:F4"/>
    <mergeCell ref="G4:G5"/>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814" t="s">
        <v>230</v>
      </c>
      <c r="B1" s="814"/>
      <c r="C1" s="814"/>
      <c r="D1" s="814"/>
      <c r="E1" s="814"/>
      <c r="F1" s="814"/>
      <c r="G1" s="148">
        <f>+'Section A'!D3</f>
        <v>0</v>
      </c>
    </row>
    <row r="2" spans="1:9" ht="42" customHeight="1" x14ac:dyDescent="0.25">
      <c r="A2" s="691" t="s">
        <v>350</v>
      </c>
      <c r="B2" s="691"/>
      <c r="C2" s="691"/>
      <c r="D2" s="691"/>
      <c r="E2" s="691"/>
      <c r="F2" s="691"/>
      <c r="G2" s="691"/>
    </row>
    <row r="3" spans="1:9" x14ac:dyDescent="0.25">
      <c r="A3" s="15"/>
      <c r="B3" s="15"/>
      <c r="C3" s="15"/>
      <c r="D3" s="15"/>
      <c r="E3" s="15"/>
      <c r="F3" s="15"/>
      <c r="G3" s="15"/>
    </row>
    <row r="4" spans="1:9" x14ac:dyDescent="0.25">
      <c r="A4" s="813" t="s">
        <v>72</v>
      </c>
      <c r="B4" s="813"/>
      <c r="C4" s="813" t="s">
        <v>35</v>
      </c>
      <c r="D4" s="813"/>
      <c r="E4" s="813"/>
      <c r="F4" s="813"/>
      <c r="G4" s="813" t="s">
        <v>41</v>
      </c>
    </row>
    <row r="5" spans="1:9" x14ac:dyDescent="0.25">
      <c r="A5" s="813"/>
      <c r="B5" s="813"/>
      <c r="C5" s="115" t="s">
        <v>53</v>
      </c>
      <c r="D5" s="115" t="s">
        <v>52</v>
      </c>
      <c r="E5" s="115" t="s">
        <v>41</v>
      </c>
      <c r="F5" s="115" t="s">
        <v>40</v>
      </c>
      <c r="G5" s="813"/>
      <c r="I5" s="231" t="s">
        <v>319</v>
      </c>
    </row>
    <row r="6" spans="1:9" s="289" customFormat="1" x14ac:dyDescent="0.25">
      <c r="A6" s="315"/>
      <c r="B6" s="282"/>
      <c r="C6" s="282"/>
      <c r="D6" s="282"/>
      <c r="E6" s="282"/>
      <c r="F6" s="282"/>
      <c r="G6" s="316"/>
      <c r="I6" s="286"/>
    </row>
    <row r="7" spans="1:9" s="289" customFormat="1" x14ac:dyDescent="0.25">
      <c r="A7" s="317"/>
      <c r="B7" s="317"/>
      <c r="C7" s="580"/>
      <c r="D7" s="580"/>
      <c r="E7" s="581"/>
      <c r="F7" s="580"/>
      <c r="G7" s="285">
        <f>ROUND(+C7*E7*F7,2)</f>
        <v>0</v>
      </c>
      <c r="I7" s="286"/>
    </row>
    <row r="8" spans="1:9" s="289" customFormat="1" x14ac:dyDescent="0.25">
      <c r="A8" s="317"/>
      <c r="B8" s="317"/>
      <c r="C8" s="592"/>
      <c r="D8" s="592"/>
      <c r="E8" s="593"/>
      <c r="F8" s="592"/>
      <c r="G8" s="285">
        <f>ROUND(+C8*E8*F8,2)</f>
        <v>0</v>
      </c>
      <c r="I8" s="286"/>
    </row>
    <row r="9" spans="1:9" s="289" customFormat="1" ht="17.25" x14ac:dyDescent="0.4">
      <c r="A9" s="317"/>
      <c r="B9" s="317"/>
      <c r="C9" s="592"/>
      <c r="D9" s="592"/>
      <c r="E9" s="593"/>
      <c r="F9" s="592"/>
      <c r="G9" s="288">
        <f>ROUND(+C9*E9*F9,2)</f>
        <v>0</v>
      </c>
      <c r="I9" s="286"/>
    </row>
    <row r="10" spans="1:9" s="289" customFormat="1" x14ac:dyDescent="0.25">
      <c r="A10" s="282"/>
      <c r="B10" s="282"/>
      <c r="C10" s="282"/>
      <c r="D10" s="282"/>
      <c r="E10" s="283"/>
      <c r="F10" s="291" t="s">
        <v>340</v>
      </c>
      <c r="G10" s="319">
        <f>ROUND(SUM(G7:G9),2)</f>
        <v>0</v>
      </c>
      <c r="I10" s="292" t="s">
        <v>333</v>
      </c>
    </row>
    <row r="11" spans="1:9" s="289" customFormat="1" x14ac:dyDescent="0.25">
      <c r="A11" s="282"/>
      <c r="B11" s="282"/>
      <c r="C11" s="282"/>
      <c r="D11" s="282"/>
      <c r="E11" s="283"/>
      <c r="F11" s="282"/>
      <c r="G11" s="283"/>
      <c r="I11" s="286"/>
    </row>
    <row r="12" spans="1:9" s="289" customFormat="1" x14ac:dyDescent="0.25">
      <c r="A12" s="317"/>
      <c r="B12" s="317"/>
      <c r="C12" s="592"/>
      <c r="D12" s="592"/>
      <c r="E12" s="593"/>
      <c r="F12" s="592"/>
      <c r="G12" s="285">
        <f>ROUND(+C12*E12*F12,2)</f>
        <v>0</v>
      </c>
      <c r="I12" s="286"/>
    </row>
    <row r="13" spans="1:9" s="289" customFormat="1" x14ac:dyDescent="0.25">
      <c r="A13" s="317"/>
      <c r="B13" s="317"/>
      <c r="C13" s="592"/>
      <c r="D13" s="592"/>
      <c r="E13" s="593"/>
      <c r="F13" s="592"/>
      <c r="G13" s="285">
        <f>ROUND(+C13*E13*F13,2)</f>
        <v>0</v>
      </c>
      <c r="I13" s="286"/>
    </row>
    <row r="14" spans="1:9" s="289" customFormat="1" ht="17.25" x14ac:dyDescent="0.4">
      <c r="A14" s="317"/>
      <c r="B14" s="317"/>
      <c r="C14" s="592"/>
      <c r="D14" s="592"/>
      <c r="E14" s="593"/>
      <c r="F14" s="592"/>
      <c r="G14" s="288">
        <f>ROUND(+C14*E14*F14,2)</f>
        <v>0</v>
      </c>
      <c r="I14" s="286"/>
    </row>
    <row r="15" spans="1:9" s="289" customFormat="1" x14ac:dyDescent="0.25">
      <c r="A15" s="282"/>
      <c r="B15" s="282"/>
      <c r="C15" s="282"/>
      <c r="D15" s="282"/>
      <c r="E15" s="283"/>
      <c r="F15" s="291" t="s">
        <v>343</v>
      </c>
      <c r="G15" s="319">
        <f>ROUND(SUM(G12:G14),2)</f>
        <v>0</v>
      </c>
      <c r="I15" s="292" t="s">
        <v>333</v>
      </c>
    </row>
    <row r="16" spans="1:9" s="289" customFormat="1" x14ac:dyDescent="0.25">
      <c r="A16" s="282"/>
      <c r="B16" s="282"/>
      <c r="C16" s="282"/>
      <c r="D16" s="282"/>
      <c r="E16" s="283"/>
      <c r="F16" s="282"/>
      <c r="G16" s="283"/>
      <c r="I16" s="286"/>
    </row>
    <row r="17" spans="1:9" s="289" customFormat="1" ht="17.25" x14ac:dyDescent="0.4">
      <c r="A17" s="317"/>
      <c r="B17" s="317"/>
      <c r="C17" s="592"/>
      <c r="D17" s="592"/>
      <c r="E17" s="593"/>
      <c r="F17" s="592"/>
      <c r="G17" s="288">
        <f>ROUND(+C17*E17*F17,2)</f>
        <v>0</v>
      </c>
      <c r="I17" s="286"/>
    </row>
    <row r="18" spans="1:9" s="289" customFormat="1" x14ac:dyDescent="0.25">
      <c r="A18" s="282"/>
      <c r="B18" s="282"/>
      <c r="C18" s="282"/>
      <c r="D18" s="282"/>
      <c r="E18" s="295"/>
      <c r="F18" s="296" t="s">
        <v>341</v>
      </c>
      <c r="G18" s="285">
        <f>ROUND(+G17,2)</f>
        <v>0</v>
      </c>
      <c r="I18" s="292" t="s">
        <v>334</v>
      </c>
    </row>
    <row r="19" spans="1:9" s="289" customFormat="1" x14ac:dyDescent="0.25">
      <c r="A19" s="282"/>
      <c r="B19" s="282"/>
      <c r="C19" s="282"/>
      <c r="D19" s="282"/>
      <c r="E19" s="283"/>
      <c r="F19" s="282"/>
      <c r="G19" s="283"/>
      <c r="I19" s="286"/>
    </row>
    <row r="20" spans="1:9" s="289" customFormat="1" ht="17.25" x14ac:dyDescent="0.4">
      <c r="A20" s="317"/>
      <c r="B20" s="317"/>
      <c r="C20" s="592"/>
      <c r="D20" s="592"/>
      <c r="E20" s="593"/>
      <c r="F20" s="592"/>
      <c r="G20" s="288">
        <f>ROUND(+C20*E20*F20,2)</f>
        <v>0</v>
      </c>
      <c r="I20" s="286"/>
    </row>
    <row r="21" spans="1:9" s="289" customFormat="1" x14ac:dyDescent="0.25">
      <c r="A21" s="282"/>
      <c r="B21" s="282"/>
      <c r="C21" s="282"/>
      <c r="D21" s="282"/>
      <c r="E21" s="295"/>
      <c r="F21" s="296" t="s">
        <v>344</v>
      </c>
      <c r="G21" s="285">
        <f>ROUND(+G20,2)</f>
        <v>0</v>
      </c>
      <c r="I21" s="292" t="s">
        <v>334</v>
      </c>
    </row>
    <row r="22" spans="1:9" s="289" customFormat="1" x14ac:dyDescent="0.25">
      <c r="A22" s="282"/>
      <c r="B22" s="282"/>
      <c r="C22" s="282"/>
      <c r="D22" s="282"/>
      <c r="E22" s="283"/>
      <c r="F22" s="282"/>
      <c r="G22" s="283"/>
      <c r="I22" s="286"/>
    </row>
    <row r="23" spans="1:9" s="289" customFormat="1" ht="17.25" x14ac:dyDescent="0.4">
      <c r="A23" s="317"/>
      <c r="B23" s="317"/>
      <c r="C23" s="592"/>
      <c r="D23" s="592"/>
      <c r="E23" s="593"/>
      <c r="F23" s="592"/>
      <c r="G23" s="288">
        <f>ROUND(+C23*E23*F23,2)</f>
        <v>0</v>
      </c>
    </row>
    <row r="24" spans="1:9" s="289" customFormat="1" x14ac:dyDescent="0.25">
      <c r="A24" s="282"/>
      <c r="B24" s="282"/>
      <c r="C24" s="282"/>
      <c r="D24" s="282"/>
      <c r="E24" s="295"/>
      <c r="F24" s="296" t="s">
        <v>342</v>
      </c>
      <c r="G24" s="285">
        <f>ROUND(+G23,2)</f>
        <v>0</v>
      </c>
      <c r="I24" s="292" t="s">
        <v>335</v>
      </c>
    </row>
    <row r="25" spans="1:9" s="289" customFormat="1" x14ac:dyDescent="0.25">
      <c r="A25" s="282"/>
      <c r="B25" s="282"/>
      <c r="C25" s="282"/>
      <c r="D25" s="282"/>
      <c r="E25" s="283"/>
      <c r="F25" s="282"/>
      <c r="G25" s="283"/>
      <c r="I25" s="286"/>
    </row>
    <row r="26" spans="1:9" s="289" customFormat="1" ht="17.25" x14ac:dyDescent="0.4">
      <c r="A26" s="317"/>
      <c r="B26" s="317"/>
      <c r="C26" s="592"/>
      <c r="D26" s="592"/>
      <c r="E26" s="593"/>
      <c r="F26" s="592"/>
      <c r="G26" s="288">
        <f>ROUND(+C26*E26*F26,2)</f>
        <v>0</v>
      </c>
    </row>
    <row r="27" spans="1:9" s="289" customFormat="1" x14ac:dyDescent="0.25">
      <c r="A27" s="282"/>
      <c r="B27" s="282"/>
      <c r="C27" s="282"/>
      <c r="D27" s="282"/>
      <c r="E27" s="295"/>
      <c r="F27" s="296" t="s">
        <v>345</v>
      </c>
      <c r="G27" s="285">
        <f>ROUND(+G26,2)</f>
        <v>0</v>
      </c>
      <c r="I27" s="292" t="s">
        <v>335</v>
      </c>
    </row>
    <row r="28" spans="1:9" s="289" customFormat="1" x14ac:dyDescent="0.25">
      <c r="A28" s="282"/>
      <c r="B28" s="282"/>
      <c r="C28" s="282"/>
      <c r="D28" s="282"/>
      <c r="E28" s="282"/>
      <c r="F28" s="282"/>
      <c r="G28" s="283"/>
      <c r="I28" s="286"/>
    </row>
    <row r="29" spans="1:9" s="289" customFormat="1" ht="17.25" x14ac:dyDescent="0.4">
      <c r="A29" s="317"/>
      <c r="B29" s="317"/>
      <c r="C29" s="592"/>
      <c r="D29" s="592"/>
      <c r="E29" s="593"/>
      <c r="F29" s="592"/>
      <c r="G29" s="288">
        <f>ROUND(+C29*E29*F29,2)</f>
        <v>0</v>
      </c>
    </row>
    <row r="30" spans="1:9" s="289" customFormat="1" x14ac:dyDescent="0.25">
      <c r="A30" s="282"/>
      <c r="B30" s="282"/>
      <c r="C30" s="282"/>
      <c r="D30" s="282"/>
      <c r="E30" s="295"/>
      <c r="F30" s="487" t="s">
        <v>403</v>
      </c>
      <c r="G30" s="285">
        <f>ROUND(+G29,2)</f>
        <v>0</v>
      </c>
      <c r="I30" s="292" t="s">
        <v>413</v>
      </c>
    </row>
    <row r="31" spans="1:9" s="289" customFormat="1" x14ac:dyDescent="0.25">
      <c r="A31" s="282"/>
      <c r="B31" s="282"/>
      <c r="C31" s="282"/>
      <c r="D31" s="282"/>
      <c r="E31" s="283"/>
      <c r="F31" s="483"/>
      <c r="G31" s="283"/>
      <c r="I31" s="286"/>
    </row>
    <row r="32" spans="1:9" s="289" customFormat="1" ht="17.25" x14ac:dyDescent="0.4">
      <c r="A32" s="317"/>
      <c r="B32" s="317"/>
      <c r="C32" s="592"/>
      <c r="D32" s="592"/>
      <c r="E32" s="593"/>
      <c r="F32" s="592"/>
      <c r="G32" s="288">
        <f>ROUND(+C32*E32*F32,2)</f>
        <v>0</v>
      </c>
    </row>
    <row r="33" spans="1:9" s="289" customFormat="1" x14ac:dyDescent="0.25">
      <c r="A33" s="282"/>
      <c r="B33" s="282"/>
      <c r="C33" s="282"/>
      <c r="D33" s="282"/>
      <c r="E33" s="295"/>
      <c r="F33" s="487" t="s">
        <v>404</v>
      </c>
      <c r="G33" s="285">
        <f>ROUND(+G32,2)</f>
        <v>0</v>
      </c>
      <c r="I33" s="292" t="s">
        <v>413</v>
      </c>
    </row>
    <row r="34" spans="1:9" s="289" customFormat="1" x14ac:dyDescent="0.25">
      <c r="A34" s="282"/>
      <c r="B34" s="282"/>
      <c r="C34" s="282"/>
      <c r="D34" s="282"/>
      <c r="E34" s="282"/>
      <c r="F34" s="282"/>
      <c r="G34" s="283"/>
      <c r="I34" s="286"/>
    </row>
    <row r="35" spans="1:9" x14ac:dyDescent="0.25">
      <c r="A35" s="297" t="s">
        <v>351</v>
      </c>
      <c r="B35" s="298"/>
      <c r="C35" s="298"/>
      <c r="D35" s="298"/>
      <c r="E35" s="298"/>
      <c r="F35" s="298"/>
      <c r="G35" s="299"/>
      <c r="I35" s="231" t="s">
        <v>323</v>
      </c>
    </row>
    <row r="36" spans="1:9" x14ac:dyDescent="0.25">
      <c r="A36" s="320"/>
      <c r="B36" s="302"/>
      <c r="C36" s="302"/>
      <c r="D36" s="302"/>
      <c r="E36" s="302"/>
      <c r="F36" s="302"/>
      <c r="G36" s="303"/>
      <c r="I36" s="229"/>
    </row>
    <row r="37" spans="1:9" x14ac:dyDescent="0.25">
      <c r="A37" s="304"/>
      <c r="B37" s="302"/>
      <c r="C37" s="302"/>
      <c r="D37" s="302"/>
      <c r="E37" s="302"/>
      <c r="F37" s="302"/>
      <c r="G37" s="303"/>
      <c r="I37" s="229"/>
    </row>
    <row r="38" spans="1:9" x14ac:dyDescent="0.25">
      <c r="A38" s="304"/>
      <c r="B38" s="302"/>
      <c r="C38" s="302"/>
      <c r="D38" s="302"/>
      <c r="E38" s="302"/>
      <c r="F38" s="302"/>
      <c r="G38" s="303"/>
      <c r="I38" s="229"/>
    </row>
    <row r="39" spans="1:9" x14ac:dyDescent="0.25">
      <c r="A39" s="304"/>
      <c r="B39" s="302"/>
      <c r="C39" s="302"/>
      <c r="D39" s="302"/>
      <c r="E39" s="302"/>
      <c r="F39" s="269" t="s">
        <v>340</v>
      </c>
      <c r="G39" s="166">
        <f>ROUND(G10,2)</f>
        <v>0</v>
      </c>
      <c r="I39" s="229"/>
    </row>
    <row r="40" spans="1:9" x14ac:dyDescent="0.25">
      <c r="A40" s="305"/>
      <c r="B40" s="306"/>
      <c r="C40" s="306"/>
      <c r="D40" s="306"/>
      <c r="E40" s="307"/>
      <c r="F40" s="239" t="s">
        <v>343</v>
      </c>
      <c r="G40" s="166">
        <f>ROUND(G15,2)</f>
        <v>0</v>
      </c>
      <c r="I40" s="231" t="s">
        <v>336</v>
      </c>
    </row>
    <row r="41" spans="1:9" x14ac:dyDescent="0.25">
      <c r="F41" s="232"/>
      <c r="I41" s="229"/>
    </row>
    <row r="42" spans="1:9" x14ac:dyDescent="0.25">
      <c r="I42" s="229"/>
    </row>
    <row r="43" spans="1:9" x14ac:dyDescent="0.25">
      <c r="A43" s="297" t="s">
        <v>352</v>
      </c>
      <c r="B43" s="308"/>
      <c r="C43" s="309"/>
      <c r="D43" s="309"/>
      <c r="E43" s="309"/>
      <c r="F43" s="309"/>
      <c r="G43" s="313"/>
      <c r="I43" s="231" t="s">
        <v>323</v>
      </c>
    </row>
    <row r="44" spans="1:9" x14ac:dyDescent="0.25">
      <c r="A44" s="300"/>
      <c r="B44" s="310"/>
      <c r="C44" s="310"/>
      <c r="D44" s="310"/>
      <c r="E44" s="310"/>
      <c r="F44" s="310"/>
      <c r="G44" s="314"/>
      <c r="I44" s="229"/>
    </row>
    <row r="45" spans="1:9" s="232" customFormat="1" x14ac:dyDescent="0.25">
      <c r="A45" s="300"/>
      <c r="B45" s="310"/>
      <c r="C45" s="310"/>
      <c r="D45" s="310"/>
      <c r="E45" s="310"/>
      <c r="F45" s="541" t="s">
        <v>347</v>
      </c>
      <c r="G45" s="342">
        <f>ROUND(+G18,2)</f>
        <v>0</v>
      </c>
      <c r="I45" s="233"/>
    </row>
    <row r="46" spans="1:9" x14ac:dyDescent="0.25">
      <c r="A46" s="311"/>
      <c r="B46" s="312"/>
      <c r="C46" s="312"/>
      <c r="D46" s="312"/>
      <c r="E46" s="307"/>
      <c r="F46" s="270" t="s">
        <v>346</v>
      </c>
      <c r="G46" s="166">
        <f>ROUND(+G21,2)</f>
        <v>0</v>
      </c>
      <c r="I46" s="231" t="s">
        <v>337</v>
      </c>
    </row>
    <row r="47" spans="1:9" x14ac:dyDescent="0.25">
      <c r="G47" s="33"/>
      <c r="I47" s="229"/>
    </row>
    <row r="48" spans="1:9" s="138" customFormat="1" x14ac:dyDescent="0.25">
      <c r="A48" s="297" t="s">
        <v>353</v>
      </c>
      <c r="B48" s="308"/>
      <c r="C48" s="309"/>
      <c r="D48" s="309"/>
      <c r="E48" s="309"/>
      <c r="F48" s="309"/>
      <c r="G48" s="313"/>
      <c r="I48" s="231" t="s">
        <v>323</v>
      </c>
    </row>
    <row r="49" spans="1:9" s="138" customFormat="1" x14ac:dyDescent="0.25">
      <c r="A49" s="300"/>
      <c r="B49" s="310"/>
      <c r="C49" s="310"/>
      <c r="D49" s="310"/>
      <c r="E49" s="310"/>
      <c r="F49" s="310"/>
      <c r="G49" s="314"/>
      <c r="I49" s="230"/>
    </row>
    <row r="50" spans="1:9" s="232" customFormat="1" x14ac:dyDescent="0.25">
      <c r="A50" s="300"/>
      <c r="B50" s="310"/>
      <c r="C50" s="310"/>
      <c r="D50" s="310"/>
      <c r="E50" s="310"/>
      <c r="F50" s="270" t="s">
        <v>349</v>
      </c>
      <c r="G50" s="166">
        <f>ROUND(+G24,2)</f>
        <v>0</v>
      </c>
    </row>
    <row r="51" spans="1:9" s="138" customFormat="1" x14ac:dyDescent="0.25">
      <c r="A51" s="311"/>
      <c r="B51" s="312"/>
      <c r="C51" s="312"/>
      <c r="D51" s="312"/>
      <c r="E51" s="307"/>
      <c r="F51" s="270" t="s">
        <v>348</v>
      </c>
      <c r="G51" s="166">
        <f>ROUND(+G27,2)</f>
        <v>0</v>
      </c>
      <c r="I51" s="231" t="s">
        <v>338</v>
      </c>
    </row>
    <row r="52" spans="1:9" s="232" customFormat="1" x14ac:dyDescent="0.25">
      <c r="G52" s="33"/>
      <c r="I52" s="233"/>
    </row>
    <row r="53" spans="1:9" s="232" customFormat="1" x14ac:dyDescent="0.25">
      <c r="A53" s="297" t="s">
        <v>465</v>
      </c>
      <c r="B53" s="308"/>
      <c r="C53" s="309"/>
      <c r="D53" s="309"/>
      <c r="E53" s="309"/>
      <c r="F53" s="309"/>
      <c r="G53" s="313"/>
      <c r="I53" s="234" t="s">
        <v>323</v>
      </c>
    </row>
    <row r="54" spans="1:9" s="232" customFormat="1" x14ac:dyDescent="0.25">
      <c r="A54" s="300"/>
      <c r="B54" s="310"/>
      <c r="C54" s="310"/>
      <c r="D54" s="310"/>
      <c r="E54" s="310"/>
      <c r="F54" s="310"/>
      <c r="G54" s="314"/>
    </row>
    <row r="55" spans="1:9" s="232" customFormat="1" x14ac:dyDescent="0.25">
      <c r="A55" s="300"/>
      <c r="B55" s="310"/>
      <c r="C55" s="310"/>
      <c r="D55" s="310"/>
      <c r="E55" s="310"/>
      <c r="F55" s="462" t="s">
        <v>405</v>
      </c>
      <c r="G55" s="166">
        <f>ROUND(+G30,2)</f>
        <v>0</v>
      </c>
    </row>
    <row r="56" spans="1:9" s="232" customFormat="1" x14ac:dyDescent="0.25">
      <c r="A56" s="311"/>
      <c r="B56" s="312"/>
      <c r="C56" s="312"/>
      <c r="D56" s="312"/>
      <c r="E56" s="307"/>
      <c r="F56" s="462" t="s">
        <v>406</v>
      </c>
      <c r="G56" s="166">
        <f>ROUND(+G33,2)</f>
        <v>0</v>
      </c>
      <c r="I56" s="234" t="s">
        <v>414</v>
      </c>
    </row>
    <row r="57" spans="1:9" s="138" customFormat="1" x14ac:dyDescent="0.25">
      <c r="G57" s="33"/>
      <c r="I57" s="230"/>
    </row>
    <row r="58" spans="1:9" x14ac:dyDescent="0.25">
      <c r="D58" s="812" t="s">
        <v>354</v>
      </c>
      <c r="E58" s="812"/>
      <c r="F58" s="812"/>
      <c r="G58" s="165">
        <f>ROUND(G40+G46+G51+G39+G45+G50+G55+G56,2)</f>
        <v>0</v>
      </c>
      <c r="I58" s="501" t="s">
        <v>415</v>
      </c>
    </row>
    <row r="60" spans="1:9" x14ac:dyDescent="0.25">
      <c r="E60" s="45"/>
    </row>
  </sheetData>
  <sheetProtection sheet="1" objects="1" scenarios="1" formatCells="0" formatRows="0" insertRows="0"/>
  <mergeCells count="6">
    <mergeCell ref="A1:F1"/>
    <mergeCell ref="D58:F58"/>
    <mergeCell ref="A2:G2"/>
    <mergeCell ref="A4:B5"/>
    <mergeCell ref="C4:F4"/>
    <mergeCell ref="G4:G5"/>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232" customWidth="1"/>
    <col min="2" max="2" width="27.5703125" style="232" customWidth="1"/>
    <col min="3" max="6" width="15.140625" style="232" customWidth="1"/>
    <col min="7" max="7" width="17" style="232" customWidth="1"/>
    <col min="8" max="8" width="2.5703125" style="232" customWidth="1"/>
    <col min="9" max="16384" width="9.140625" style="232"/>
  </cols>
  <sheetData>
    <row r="1" spans="1:9" ht="20.25" customHeight="1" x14ac:dyDescent="0.25">
      <c r="A1" s="814" t="s">
        <v>230</v>
      </c>
      <c r="B1" s="814"/>
      <c r="C1" s="814"/>
      <c r="D1" s="814"/>
      <c r="E1" s="814"/>
      <c r="F1" s="814"/>
      <c r="G1" s="148">
        <f>+'Section A'!D3</f>
        <v>0</v>
      </c>
    </row>
    <row r="2" spans="1:9" ht="42" customHeight="1" x14ac:dyDescent="0.25">
      <c r="A2" s="691" t="s">
        <v>426</v>
      </c>
      <c r="B2" s="691"/>
      <c r="C2" s="691"/>
      <c r="D2" s="691"/>
      <c r="E2" s="691"/>
      <c r="F2" s="691"/>
      <c r="G2" s="691"/>
    </row>
    <row r="3" spans="1:9" x14ac:dyDescent="0.25">
      <c r="A3" s="211"/>
      <c r="B3" s="211"/>
      <c r="C3" s="211"/>
      <c r="D3" s="211"/>
      <c r="E3" s="211"/>
      <c r="F3" s="211"/>
      <c r="G3" s="211"/>
    </row>
    <row r="4" spans="1:9" x14ac:dyDescent="0.25">
      <c r="A4" s="813" t="s">
        <v>72</v>
      </c>
      <c r="B4" s="813"/>
      <c r="C4" s="813" t="s">
        <v>35</v>
      </c>
      <c r="D4" s="813"/>
      <c r="E4" s="813"/>
      <c r="F4" s="813"/>
      <c r="G4" s="813" t="s">
        <v>41</v>
      </c>
    </row>
    <row r="5" spans="1:9" x14ac:dyDescent="0.25">
      <c r="A5" s="813"/>
      <c r="B5" s="813"/>
      <c r="C5" s="466" t="s">
        <v>53</v>
      </c>
      <c r="D5" s="466" t="s">
        <v>52</v>
      </c>
      <c r="E5" s="466" t="s">
        <v>41</v>
      </c>
      <c r="F5" s="466" t="s">
        <v>40</v>
      </c>
      <c r="G5" s="813"/>
      <c r="I5" s="234" t="s">
        <v>319</v>
      </c>
    </row>
    <row r="6" spans="1:9" s="289" customFormat="1" x14ac:dyDescent="0.25">
      <c r="A6" s="315"/>
      <c r="B6" s="282"/>
      <c r="C6" s="282"/>
      <c r="D6" s="282"/>
      <c r="E6" s="282"/>
      <c r="F6" s="282"/>
      <c r="G6" s="316"/>
      <c r="I6" s="286"/>
    </row>
    <row r="7" spans="1:9" s="289" customFormat="1" x14ac:dyDescent="0.25">
      <c r="A7" s="317"/>
      <c r="B7" s="317"/>
      <c r="C7" s="592"/>
      <c r="D7" s="592"/>
      <c r="E7" s="593"/>
      <c r="F7" s="318"/>
      <c r="G7" s="285">
        <f>ROUND(+C7*E7*F7,2)</f>
        <v>0</v>
      </c>
      <c r="I7" s="286"/>
    </row>
    <row r="8" spans="1:9" s="289" customFormat="1" x14ac:dyDescent="0.25">
      <c r="A8" s="317"/>
      <c r="B8" s="317"/>
      <c r="C8" s="592"/>
      <c r="D8" s="592"/>
      <c r="E8" s="593"/>
      <c r="F8" s="318"/>
      <c r="G8" s="285">
        <f>ROUND(+C8*E8*F8,2)</f>
        <v>0</v>
      </c>
      <c r="I8" s="286"/>
    </row>
    <row r="9" spans="1:9" s="289" customFormat="1" ht="17.25" x14ac:dyDescent="0.4">
      <c r="A9" s="317"/>
      <c r="B9" s="317"/>
      <c r="C9" s="592"/>
      <c r="D9" s="592"/>
      <c r="E9" s="593"/>
      <c r="F9" s="318"/>
      <c r="G9" s="288">
        <f>ROUND(+C9*E9*F9,2)</f>
        <v>0</v>
      </c>
      <c r="I9" s="286"/>
    </row>
    <row r="10" spans="1:9" s="289" customFormat="1" x14ac:dyDescent="0.25">
      <c r="A10" s="282"/>
      <c r="B10" s="282"/>
      <c r="C10" s="282"/>
      <c r="D10" s="282"/>
      <c r="E10" s="283"/>
      <c r="F10" s="291" t="s">
        <v>340</v>
      </c>
      <c r="G10" s="319">
        <f>ROUND(SUM(G7:G9),2)</f>
        <v>0</v>
      </c>
      <c r="I10" s="292" t="s">
        <v>333</v>
      </c>
    </row>
    <row r="11" spans="1:9" s="289" customFormat="1" x14ac:dyDescent="0.25">
      <c r="A11" s="282"/>
      <c r="B11" s="282"/>
      <c r="C11" s="282"/>
      <c r="D11" s="282"/>
      <c r="E11" s="283"/>
      <c r="F11" s="282"/>
      <c r="G11" s="283"/>
      <c r="I11" s="286"/>
    </row>
    <row r="12" spans="1:9" s="289" customFormat="1" x14ac:dyDescent="0.25">
      <c r="A12" s="317"/>
      <c r="B12" s="317"/>
      <c r="C12" s="592"/>
      <c r="D12" s="592"/>
      <c r="E12" s="593"/>
      <c r="F12" s="318"/>
      <c r="G12" s="285">
        <f>ROUND(+C12*E12*F12,2)</f>
        <v>0</v>
      </c>
      <c r="I12" s="286"/>
    </row>
    <row r="13" spans="1:9" s="289" customFormat="1" x14ac:dyDescent="0.25">
      <c r="A13" s="317"/>
      <c r="B13" s="317"/>
      <c r="C13" s="592"/>
      <c r="D13" s="592"/>
      <c r="E13" s="593"/>
      <c r="F13" s="318"/>
      <c r="G13" s="285">
        <f>ROUND(+C13*E13*F13,2)</f>
        <v>0</v>
      </c>
      <c r="I13" s="286"/>
    </row>
    <row r="14" spans="1:9" s="289" customFormat="1" ht="17.25" x14ac:dyDescent="0.4">
      <c r="A14" s="317"/>
      <c r="B14" s="317"/>
      <c r="C14" s="592"/>
      <c r="D14" s="592"/>
      <c r="E14" s="593"/>
      <c r="F14" s="318"/>
      <c r="G14" s="288">
        <f>ROUND(+C14*E14*F14,2)</f>
        <v>0</v>
      </c>
      <c r="I14" s="286"/>
    </row>
    <row r="15" spans="1:9" s="289" customFormat="1" x14ac:dyDescent="0.25">
      <c r="A15" s="282"/>
      <c r="B15" s="282"/>
      <c r="C15" s="282"/>
      <c r="D15" s="282"/>
      <c r="E15" s="283"/>
      <c r="F15" s="291" t="s">
        <v>343</v>
      </c>
      <c r="G15" s="319">
        <f>ROUND(SUM(G12:G14),2)</f>
        <v>0</v>
      </c>
      <c r="I15" s="292" t="s">
        <v>333</v>
      </c>
    </row>
    <row r="16" spans="1:9" s="289" customFormat="1" x14ac:dyDescent="0.25">
      <c r="A16" s="282"/>
      <c r="B16" s="282"/>
      <c r="C16" s="282"/>
      <c r="D16" s="282"/>
      <c r="E16" s="283"/>
      <c r="F16" s="282"/>
      <c r="G16" s="283"/>
      <c r="I16" s="286"/>
    </row>
    <row r="17" spans="1:9" s="289" customFormat="1" ht="17.25" x14ac:dyDescent="0.4">
      <c r="A17" s="317"/>
      <c r="B17" s="317"/>
      <c r="C17" s="592"/>
      <c r="D17" s="592"/>
      <c r="E17" s="593"/>
      <c r="F17" s="318"/>
      <c r="G17" s="288">
        <f>ROUND(+C17*E17*F17,2)</f>
        <v>0</v>
      </c>
      <c r="I17" s="286"/>
    </row>
    <row r="18" spans="1:9" s="289" customFormat="1" x14ac:dyDescent="0.25">
      <c r="A18" s="282"/>
      <c r="B18" s="282"/>
      <c r="C18" s="282"/>
      <c r="D18" s="282"/>
      <c r="E18" s="295"/>
      <c r="F18" s="467" t="s">
        <v>341</v>
      </c>
      <c r="G18" s="285">
        <f>ROUND(+G17,2)</f>
        <v>0</v>
      </c>
      <c r="I18" s="292" t="s">
        <v>334</v>
      </c>
    </row>
    <row r="19" spans="1:9" s="289" customFormat="1" x14ac:dyDescent="0.25">
      <c r="A19" s="282"/>
      <c r="B19" s="282"/>
      <c r="C19" s="282"/>
      <c r="D19" s="282"/>
      <c r="E19" s="283"/>
      <c r="F19" s="282"/>
      <c r="G19" s="283"/>
      <c r="I19" s="286"/>
    </row>
    <row r="20" spans="1:9" s="289" customFormat="1" ht="17.25" x14ac:dyDescent="0.4">
      <c r="A20" s="317"/>
      <c r="B20" s="317"/>
      <c r="C20" s="592"/>
      <c r="D20" s="592"/>
      <c r="E20" s="593"/>
      <c r="F20" s="582"/>
      <c r="G20" s="288">
        <f>ROUND(+C20*E20*F20,2)</f>
        <v>0</v>
      </c>
      <c r="I20" s="286"/>
    </row>
    <row r="21" spans="1:9" s="289" customFormat="1" x14ac:dyDescent="0.25">
      <c r="A21" s="282"/>
      <c r="B21" s="282"/>
      <c r="C21" s="282"/>
      <c r="D21" s="282"/>
      <c r="E21" s="295"/>
      <c r="F21" s="467" t="s">
        <v>344</v>
      </c>
      <c r="G21" s="285">
        <f>ROUND(+G20,2)</f>
        <v>0</v>
      </c>
      <c r="I21" s="292" t="s">
        <v>334</v>
      </c>
    </row>
    <row r="22" spans="1:9" s="289" customFormat="1" x14ac:dyDescent="0.25">
      <c r="A22" s="282"/>
      <c r="B22" s="282"/>
      <c r="C22" s="282"/>
      <c r="D22" s="282"/>
      <c r="E22" s="283"/>
      <c r="F22" s="282"/>
      <c r="G22" s="283"/>
      <c r="I22" s="286"/>
    </row>
    <row r="23" spans="1:9" s="289" customFormat="1" ht="17.25" x14ac:dyDescent="0.4">
      <c r="A23" s="317"/>
      <c r="B23" s="317"/>
      <c r="C23" s="592"/>
      <c r="D23" s="592"/>
      <c r="E23" s="593"/>
      <c r="F23" s="318"/>
      <c r="G23" s="288">
        <f>ROUND(+C23*E23*F23,2)</f>
        <v>0</v>
      </c>
    </row>
    <row r="24" spans="1:9" s="289" customFormat="1" x14ac:dyDescent="0.25">
      <c r="A24" s="282"/>
      <c r="B24" s="282"/>
      <c r="C24" s="282"/>
      <c r="D24" s="282"/>
      <c r="E24" s="295"/>
      <c r="F24" s="467" t="s">
        <v>342</v>
      </c>
      <c r="G24" s="285">
        <f>ROUND(+G23,2)</f>
        <v>0</v>
      </c>
      <c r="I24" s="292" t="s">
        <v>335</v>
      </c>
    </row>
    <row r="25" spans="1:9" s="289" customFormat="1" x14ac:dyDescent="0.25">
      <c r="A25" s="282"/>
      <c r="B25" s="282"/>
      <c r="C25" s="282"/>
      <c r="D25" s="282"/>
      <c r="E25" s="283"/>
      <c r="F25" s="282"/>
      <c r="G25" s="283"/>
      <c r="I25" s="286"/>
    </row>
    <row r="26" spans="1:9" s="289" customFormat="1" ht="17.25" x14ac:dyDescent="0.4">
      <c r="A26" s="317"/>
      <c r="B26" s="317"/>
      <c r="C26" s="592"/>
      <c r="D26" s="592"/>
      <c r="E26" s="593"/>
      <c r="F26" s="318"/>
      <c r="G26" s="288">
        <f>ROUND(+C26*E26*F26,2)</f>
        <v>0</v>
      </c>
    </row>
    <row r="27" spans="1:9" s="289" customFormat="1" x14ac:dyDescent="0.25">
      <c r="A27" s="282"/>
      <c r="B27" s="282"/>
      <c r="C27" s="282"/>
      <c r="D27" s="282"/>
      <c r="E27" s="295"/>
      <c r="F27" s="467" t="s">
        <v>345</v>
      </c>
      <c r="G27" s="285">
        <f>ROUND(+G26,2)</f>
        <v>0</v>
      </c>
      <c r="I27" s="292" t="s">
        <v>335</v>
      </c>
    </row>
    <row r="28" spans="1:9" s="289" customFormat="1" x14ac:dyDescent="0.25">
      <c r="A28" s="282"/>
      <c r="B28" s="282"/>
      <c r="C28" s="282"/>
      <c r="D28" s="282"/>
      <c r="E28" s="282"/>
      <c r="F28" s="282"/>
      <c r="G28" s="283"/>
      <c r="I28" s="286"/>
    </row>
    <row r="29" spans="1:9" s="289" customFormat="1" ht="17.25" x14ac:dyDescent="0.4">
      <c r="A29" s="317"/>
      <c r="B29" s="317"/>
      <c r="C29" s="592"/>
      <c r="D29" s="592"/>
      <c r="E29" s="593"/>
      <c r="F29" s="318"/>
      <c r="G29" s="288">
        <f>ROUND(+C29*E29*F29,2)</f>
        <v>0</v>
      </c>
    </row>
    <row r="30" spans="1:9" s="289" customFormat="1" x14ac:dyDescent="0.25">
      <c r="A30" s="282"/>
      <c r="B30" s="282"/>
      <c r="C30" s="282"/>
      <c r="D30" s="282"/>
      <c r="E30" s="295"/>
      <c r="F30" s="487" t="s">
        <v>403</v>
      </c>
      <c r="G30" s="285">
        <f>ROUND(+G29,2)</f>
        <v>0</v>
      </c>
      <c r="I30" s="292" t="s">
        <v>413</v>
      </c>
    </row>
    <row r="31" spans="1:9" s="289" customFormat="1" x14ac:dyDescent="0.25">
      <c r="A31" s="282"/>
      <c r="B31" s="282"/>
      <c r="C31" s="282"/>
      <c r="D31" s="282"/>
      <c r="E31" s="283"/>
      <c r="F31" s="483"/>
      <c r="G31" s="283"/>
      <c r="I31" s="286"/>
    </row>
    <row r="32" spans="1:9" s="289" customFormat="1" ht="17.25" x14ac:dyDescent="0.4">
      <c r="A32" s="317"/>
      <c r="B32" s="317"/>
      <c r="C32" s="592"/>
      <c r="D32" s="592"/>
      <c r="E32" s="593"/>
      <c r="F32" s="513"/>
      <c r="G32" s="288">
        <f>ROUND(+C32*E32*F32,2)</f>
        <v>0</v>
      </c>
    </row>
    <row r="33" spans="1:9" s="289" customFormat="1" x14ac:dyDescent="0.25">
      <c r="A33" s="282"/>
      <c r="B33" s="282"/>
      <c r="C33" s="282"/>
      <c r="D33" s="282"/>
      <c r="E33" s="295"/>
      <c r="F33" s="487" t="s">
        <v>404</v>
      </c>
      <c r="G33" s="285">
        <f>ROUND(+G32,2)</f>
        <v>0</v>
      </c>
      <c r="I33" s="292" t="s">
        <v>413</v>
      </c>
    </row>
    <row r="34" spans="1:9" s="289" customFormat="1" x14ac:dyDescent="0.25">
      <c r="A34" s="282"/>
      <c r="B34" s="282"/>
      <c r="C34" s="282"/>
      <c r="D34" s="282"/>
      <c r="E34" s="282"/>
      <c r="F34" s="282"/>
      <c r="G34" s="283"/>
      <c r="I34" s="286"/>
    </row>
    <row r="35" spans="1:9" x14ac:dyDescent="0.25">
      <c r="A35" s="297" t="s">
        <v>418</v>
      </c>
      <c r="B35" s="298"/>
      <c r="C35" s="298"/>
      <c r="D35" s="298"/>
      <c r="E35" s="298"/>
      <c r="F35" s="298"/>
      <c r="G35" s="299"/>
      <c r="I35" s="234" t="s">
        <v>323</v>
      </c>
    </row>
    <row r="36" spans="1:9" x14ac:dyDescent="0.25">
      <c r="A36" s="320"/>
      <c r="B36" s="302"/>
      <c r="C36" s="302"/>
      <c r="D36" s="302"/>
      <c r="E36" s="302"/>
      <c r="F36" s="302"/>
      <c r="G36" s="303"/>
      <c r="I36" s="233"/>
    </row>
    <row r="37" spans="1:9" x14ac:dyDescent="0.25">
      <c r="A37" s="304"/>
      <c r="B37" s="302"/>
      <c r="C37" s="302"/>
      <c r="D37" s="302"/>
      <c r="E37" s="302"/>
      <c r="F37" s="302"/>
      <c r="G37" s="303"/>
      <c r="I37" s="233"/>
    </row>
    <row r="38" spans="1:9" x14ac:dyDescent="0.25">
      <c r="A38" s="304"/>
      <c r="B38" s="302"/>
      <c r="C38" s="302"/>
      <c r="D38" s="302"/>
      <c r="E38" s="302"/>
      <c r="F38" s="302"/>
      <c r="G38" s="303"/>
      <c r="I38" s="233"/>
    </row>
    <row r="39" spans="1:9" x14ac:dyDescent="0.25">
      <c r="A39" s="304"/>
      <c r="B39" s="302"/>
      <c r="C39" s="302"/>
      <c r="D39" s="302"/>
      <c r="E39" s="302"/>
      <c r="F39" s="269" t="s">
        <v>340</v>
      </c>
      <c r="G39" s="166">
        <f>ROUND(G10,2)</f>
        <v>0</v>
      </c>
      <c r="I39" s="233"/>
    </row>
    <row r="40" spans="1:9" x14ac:dyDescent="0.25">
      <c r="A40" s="305"/>
      <c r="B40" s="306"/>
      <c r="C40" s="306"/>
      <c r="D40" s="306"/>
      <c r="E40" s="307"/>
      <c r="F40" s="239" t="s">
        <v>343</v>
      </c>
      <c r="G40" s="166">
        <f>ROUND(G15,2)</f>
        <v>0</v>
      </c>
      <c r="I40" s="234" t="s">
        <v>336</v>
      </c>
    </row>
    <row r="41" spans="1:9" x14ac:dyDescent="0.25">
      <c r="I41" s="233"/>
    </row>
    <row r="42" spans="1:9" x14ac:dyDescent="0.25">
      <c r="I42" s="233"/>
    </row>
    <row r="43" spans="1:9" x14ac:dyDescent="0.25">
      <c r="A43" s="297" t="s">
        <v>419</v>
      </c>
      <c r="B43" s="308"/>
      <c r="C43" s="309"/>
      <c r="D43" s="309"/>
      <c r="E43" s="309"/>
      <c r="F43" s="309"/>
      <c r="G43" s="313"/>
      <c r="I43" s="234" t="s">
        <v>323</v>
      </c>
    </row>
    <row r="44" spans="1:9" x14ac:dyDescent="0.25">
      <c r="A44" s="300"/>
      <c r="B44" s="310"/>
      <c r="C44" s="310"/>
      <c r="D44" s="310"/>
      <c r="E44" s="310"/>
      <c r="F44" s="310"/>
      <c r="G44" s="314"/>
      <c r="I44" s="233"/>
    </row>
    <row r="45" spans="1:9" x14ac:dyDescent="0.25">
      <c r="A45" s="300"/>
      <c r="B45" s="310"/>
      <c r="C45" s="310"/>
      <c r="D45" s="310"/>
      <c r="E45" s="310"/>
      <c r="F45" s="541" t="s">
        <v>347</v>
      </c>
      <c r="G45" s="342">
        <f>ROUND(+G18,2)</f>
        <v>0</v>
      </c>
      <c r="I45" s="233"/>
    </row>
    <row r="46" spans="1:9" x14ac:dyDescent="0.25">
      <c r="A46" s="311"/>
      <c r="B46" s="312"/>
      <c r="C46" s="312"/>
      <c r="D46" s="312"/>
      <c r="E46" s="307"/>
      <c r="F46" s="270" t="s">
        <v>346</v>
      </c>
      <c r="G46" s="166">
        <f>ROUND(+G21,2)</f>
        <v>0</v>
      </c>
      <c r="I46" s="234" t="s">
        <v>337</v>
      </c>
    </row>
    <row r="47" spans="1:9" x14ac:dyDescent="0.25">
      <c r="G47" s="33"/>
      <c r="I47" s="233"/>
    </row>
    <row r="48" spans="1:9" x14ac:dyDescent="0.25">
      <c r="A48" s="297" t="s">
        <v>420</v>
      </c>
      <c r="B48" s="308"/>
      <c r="C48" s="309"/>
      <c r="D48" s="309"/>
      <c r="E48" s="309"/>
      <c r="F48" s="309"/>
      <c r="G48" s="313"/>
      <c r="I48" s="234" t="s">
        <v>323</v>
      </c>
    </row>
    <row r="49" spans="1:9" x14ac:dyDescent="0.25">
      <c r="A49" s="300"/>
      <c r="B49" s="310"/>
      <c r="C49" s="310"/>
      <c r="D49" s="310"/>
      <c r="E49" s="310"/>
      <c r="F49" s="310"/>
      <c r="G49" s="314"/>
    </row>
    <row r="50" spans="1:9" x14ac:dyDescent="0.25">
      <c r="A50" s="300"/>
      <c r="B50" s="310"/>
      <c r="C50" s="310"/>
      <c r="D50" s="310"/>
      <c r="E50" s="310"/>
      <c r="F50" s="270" t="s">
        <v>349</v>
      </c>
      <c r="G50" s="166">
        <f>ROUND(+G24,2)</f>
        <v>0</v>
      </c>
    </row>
    <row r="51" spans="1:9" x14ac:dyDescent="0.25">
      <c r="A51" s="311"/>
      <c r="B51" s="312"/>
      <c r="C51" s="312"/>
      <c r="D51" s="312"/>
      <c r="E51" s="307"/>
      <c r="F51" s="270" t="s">
        <v>348</v>
      </c>
      <c r="G51" s="166">
        <f>ROUND(+G27,2)</f>
        <v>0</v>
      </c>
      <c r="I51" s="234" t="s">
        <v>338</v>
      </c>
    </row>
    <row r="52" spans="1:9" x14ac:dyDescent="0.25">
      <c r="G52" s="33"/>
      <c r="I52" s="233"/>
    </row>
    <row r="53" spans="1:9" x14ac:dyDescent="0.25">
      <c r="A53" s="297" t="s">
        <v>464</v>
      </c>
      <c r="B53" s="308"/>
      <c r="C53" s="309"/>
      <c r="D53" s="309"/>
      <c r="E53" s="309"/>
      <c r="F53" s="309"/>
      <c r="G53" s="313"/>
      <c r="I53" s="234" t="s">
        <v>323</v>
      </c>
    </row>
    <row r="54" spans="1:9" x14ac:dyDescent="0.25">
      <c r="A54" s="300"/>
      <c r="B54" s="310"/>
      <c r="C54" s="310"/>
      <c r="D54" s="310"/>
      <c r="E54" s="310"/>
      <c r="F54" s="310"/>
      <c r="G54" s="314"/>
    </row>
    <row r="55" spans="1:9" x14ac:dyDescent="0.25">
      <c r="A55" s="300"/>
      <c r="B55" s="310"/>
      <c r="C55" s="310"/>
      <c r="D55" s="310"/>
      <c r="E55" s="310"/>
      <c r="F55" s="462" t="s">
        <v>405</v>
      </c>
      <c r="G55" s="166">
        <f>ROUND(+G30,2)</f>
        <v>0</v>
      </c>
    </row>
    <row r="56" spans="1:9" x14ac:dyDescent="0.25">
      <c r="A56" s="311"/>
      <c r="B56" s="312"/>
      <c r="C56" s="312"/>
      <c r="D56" s="312"/>
      <c r="E56" s="307"/>
      <c r="F56" s="462" t="s">
        <v>406</v>
      </c>
      <c r="G56" s="166">
        <f>ROUND(+G33,2)</f>
        <v>0</v>
      </c>
      <c r="I56" s="234" t="s">
        <v>414</v>
      </c>
    </row>
    <row r="57" spans="1:9" x14ac:dyDescent="0.25">
      <c r="G57" s="33"/>
    </row>
    <row r="58" spans="1:9" x14ac:dyDescent="0.25">
      <c r="D58" s="812" t="s">
        <v>421</v>
      </c>
      <c r="E58" s="812"/>
      <c r="F58" s="812"/>
      <c r="G58" s="165">
        <f>ROUND(G40+G46+G51+G39+G45+G50+G55+G56,2)</f>
        <v>0</v>
      </c>
      <c r="I58" s="501" t="s">
        <v>415</v>
      </c>
    </row>
    <row r="60" spans="1:9" x14ac:dyDescent="0.25">
      <c r="E60" s="45"/>
    </row>
  </sheetData>
  <sheetProtection sheet="1" objects="1" scenarios="1" formatCells="0" formatRows="0" insertRows="0"/>
  <mergeCells count="6">
    <mergeCell ref="D58:F58"/>
    <mergeCell ref="A1:F1"/>
    <mergeCell ref="A2:G2"/>
    <mergeCell ref="A4:B5"/>
    <mergeCell ref="C4:F4"/>
    <mergeCell ref="G4:G5"/>
  </mergeCells>
  <printOptions horizontalCentered="1"/>
  <pageMargins left="0.25" right="0.25" top="0.25" bottom="0.2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F1"/>
    </sheetView>
  </sheetViews>
  <sheetFormatPr defaultRowHeight="15" x14ac:dyDescent="0.25"/>
  <cols>
    <col min="1" max="1" width="22.7109375" style="232" customWidth="1"/>
    <col min="2" max="2" width="27.5703125" style="232" customWidth="1"/>
    <col min="3" max="6" width="15.140625" style="232" customWidth="1"/>
    <col min="7" max="7" width="17" style="232" customWidth="1"/>
    <col min="8" max="8" width="2.5703125" style="232" customWidth="1"/>
    <col min="9" max="16384" width="9.140625" style="232"/>
  </cols>
  <sheetData>
    <row r="1" spans="1:9" ht="20.25" customHeight="1" x14ac:dyDescent="0.25">
      <c r="A1" s="814" t="s">
        <v>230</v>
      </c>
      <c r="B1" s="814"/>
      <c r="C1" s="814"/>
      <c r="D1" s="814"/>
      <c r="E1" s="814"/>
      <c r="F1" s="814"/>
      <c r="G1" s="148">
        <f>+'Section A'!D3</f>
        <v>0</v>
      </c>
    </row>
    <row r="2" spans="1:9" ht="42" customHeight="1" x14ac:dyDescent="0.25">
      <c r="A2" s="691" t="s">
        <v>427</v>
      </c>
      <c r="B2" s="691"/>
      <c r="C2" s="691"/>
      <c r="D2" s="691"/>
      <c r="E2" s="691"/>
      <c r="F2" s="691"/>
      <c r="G2" s="691"/>
    </row>
    <row r="3" spans="1:9" x14ac:dyDescent="0.25">
      <c r="A3" s="211"/>
      <c r="B3" s="211"/>
      <c r="C3" s="211"/>
      <c r="D3" s="211"/>
      <c r="E3" s="211"/>
      <c r="F3" s="211"/>
      <c r="G3" s="211"/>
    </row>
    <row r="4" spans="1:9" x14ac:dyDescent="0.25">
      <c r="A4" s="813" t="s">
        <v>72</v>
      </c>
      <c r="B4" s="813"/>
      <c r="C4" s="813" t="s">
        <v>35</v>
      </c>
      <c r="D4" s="813"/>
      <c r="E4" s="813"/>
      <c r="F4" s="813"/>
      <c r="G4" s="813" t="s">
        <v>41</v>
      </c>
    </row>
    <row r="5" spans="1:9" x14ac:dyDescent="0.25">
      <c r="A5" s="813"/>
      <c r="B5" s="813"/>
      <c r="C5" s="466" t="s">
        <v>53</v>
      </c>
      <c r="D5" s="466" t="s">
        <v>52</v>
      </c>
      <c r="E5" s="466" t="s">
        <v>41</v>
      </c>
      <c r="F5" s="466" t="s">
        <v>40</v>
      </c>
      <c r="G5" s="813"/>
      <c r="I5" s="234" t="s">
        <v>319</v>
      </c>
    </row>
    <row r="6" spans="1:9" s="289" customFormat="1" x14ac:dyDescent="0.25">
      <c r="A6" s="315"/>
      <c r="B6" s="282"/>
      <c r="C6" s="282"/>
      <c r="D6" s="282"/>
      <c r="E6" s="282"/>
      <c r="F6" s="282"/>
      <c r="G6" s="316"/>
      <c r="I6" s="286"/>
    </row>
    <row r="7" spans="1:9" s="289" customFormat="1" x14ac:dyDescent="0.25">
      <c r="A7" s="317"/>
      <c r="B7" s="317"/>
      <c r="C7" s="592"/>
      <c r="D7" s="592"/>
      <c r="E7" s="593"/>
      <c r="F7" s="318"/>
      <c r="G7" s="285">
        <f>ROUND(+C7*E7*F7,2)</f>
        <v>0</v>
      </c>
      <c r="I7" s="286"/>
    </row>
    <row r="8" spans="1:9" s="289" customFormat="1" x14ac:dyDescent="0.25">
      <c r="A8" s="317"/>
      <c r="B8" s="317"/>
      <c r="C8" s="592"/>
      <c r="D8" s="592"/>
      <c r="E8" s="593"/>
      <c r="F8" s="318"/>
      <c r="G8" s="285">
        <f>ROUND(+C8*E8*F8,2)</f>
        <v>0</v>
      </c>
      <c r="I8" s="286"/>
    </row>
    <row r="9" spans="1:9" s="289" customFormat="1" ht="17.25" x14ac:dyDescent="0.4">
      <c r="A9" s="317"/>
      <c r="B9" s="317"/>
      <c r="C9" s="592"/>
      <c r="D9" s="592"/>
      <c r="E9" s="593"/>
      <c r="F9" s="318"/>
      <c r="G9" s="288">
        <f>ROUND(+C9*E9*F9,2)</f>
        <v>0</v>
      </c>
      <c r="I9" s="286"/>
    </row>
    <row r="10" spans="1:9" s="289" customFormat="1" x14ac:dyDescent="0.25">
      <c r="A10" s="282"/>
      <c r="B10" s="282"/>
      <c r="C10" s="282"/>
      <c r="D10" s="282"/>
      <c r="E10" s="283"/>
      <c r="F10" s="291" t="s">
        <v>340</v>
      </c>
      <c r="G10" s="319">
        <f>ROUND(SUM(G7:G9),2)</f>
        <v>0</v>
      </c>
      <c r="I10" s="292" t="s">
        <v>333</v>
      </c>
    </row>
    <row r="11" spans="1:9" s="289" customFormat="1" x14ac:dyDescent="0.25">
      <c r="A11" s="282"/>
      <c r="B11" s="282"/>
      <c r="C11" s="282"/>
      <c r="D11" s="282"/>
      <c r="E11" s="283"/>
      <c r="F11" s="282"/>
      <c r="G11" s="283"/>
      <c r="I11" s="286"/>
    </row>
    <row r="12" spans="1:9" s="289" customFormat="1" x14ac:dyDescent="0.25">
      <c r="A12" s="317"/>
      <c r="B12" s="317"/>
      <c r="C12" s="592"/>
      <c r="D12" s="592"/>
      <c r="E12" s="593"/>
      <c r="F12" s="318"/>
      <c r="G12" s="285">
        <f>ROUND(+C12*E12*F12,2)</f>
        <v>0</v>
      </c>
      <c r="I12" s="286"/>
    </row>
    <row r="13" spans="1:9" s="289" customFormat="1" x14ac:dyDescent="0.25">
      <c r="A13" s="317"/>
      <c r="B13" s="317"/>
      <c r="C13" s="592"/>
      <c r="D13" s="592"/>
      <c r="E13" s="593"/>
      <c r="F13" s="318"/>
      <c r="G13" s="285">
        <f>ROUND(+C13*E13*F13,2)</f>
        <v>0</v>
      </c>
      <c r="I13" s="286"/>
    </row>
    <row r="14" spans="1:9" s="289" customFormat="1" ht="17.25" x14ac:dyDescent="0.4">
      <c r="A14" s="317"/>
      <c r="B14" s="317"/>
      <c r="C14" s="592"/>
      <c r="D14" s="592"/>
      <c r="E14" s="593"/>
      <c r="F14" s="318"/>
      <c r="G14" s="288">
        <f>ROUND(+C14*E14*F14,2)</f>
        <v>0</v>
      </c>
      <c r="I14" s="286"/>
    </row>
    <row r="15" spans="1:9" s="289" customFormat="1" x14ac:dyDescent="0.25">
      <c r="A15" s="282"/>
      <c r="B15" s="282"/>
      <c r="C15" s="282"/>
      <c r="D15" s="282"/>
      <c r="E15" s="283"/>
      <c r="F15" s="291" t="s">
        <v>343</v>
      </c>
      <c r="G15" s="319">
        <f>ROUND(SUM(G12:G14),2)</f>
        <v>0</v>
      </c>
      <c r="I15" s="292" t="s">
        <v>333</v>
      </c>
    </row>
    <row r="16" spans="1:9" s="289" customFormat="1" x14ac:dyDescent="0.25">
      <c r="A16" s="282"/>
      <c r="B16" s="282"/>
      <c r="C16" s="282"/>
      <c r="D16" s="282"/>
      <c r="E16" s="283"/>
      <c r="F16" s="282"/>
      <c r="G16" s="283"/>
      <c r="I16" s="286"/>
    </row>
    <row r="17" spans="1:9" s="289" customFormat="1" ht="17.25" x14ac:dyDescent="0.4">
      <c r="A17" s="317"/>
      <c r="B17" s="317"/>
      <c r="C17" s="592"/>
      <c r="D17" s="592"/>
      <c r="E17" s="593"/>
      <c r="F17" s="318"/>
      <c r="G17" s="288">
        <f>ROUND(+C17*E17*F17,2)</f>
        <v>0</v>
      </c>
      <c r="I17" s="286"/>
    </row>
    <row r="18" spans="1:9" s="289" customFormat="1" x14ac:dyDescent="0.25">
      <c r="A18" s="282"/>
      <c r="B18" s="282"/>
      <c r="C18" s="282"/>
      <c r="D18" s="282"/>
      <c r="E18" s="295"/>
      <c r="F18" s="467" t="s">
        <v>341</v>
      </c>
      <c r="G18" s="285">
        <f>ROUND(+G17,2)</f>
        <v>0</v>
      </c>
      <c r="I18" s="292" t="s">
        <v>334</v>
      </c>
    </row>
    <row r="19" spans="1:9" s="289" customFormat="1" x14ac:dyDescent="0.25">
      <c r="A19" s="282"/>
      <c r="B19" s="282"/>
      <c r="C19" s="282"/>
      <c r="D19" s="282"/>
      <c r="E19" s="283"/>
      <c r="F19" s="282"/>
      <c r="G19" s="283"/>
      <c r="I19" s="286"/>
    </row>
    <row r="20" spans="1:9" s="289" customFormat="1" ht="17.25" x14ac:dyDescent="0.4">
      <c r="A20" s="317"/>
      <c r="B20" s="317"/>
      <c r="C20" s="592"/>
      <c r="D20" s="592"/>
      <c r="E20" s="593"/>
      <c r="F20" s="583"/>
      <c r="G20" s="288">
        <f>ROUND(+C20*E20*F20,2)</f>
        <v>0</v>
      </c>
      <c r="I20" s="286"/>
    </row>
    <row r="21" spans="1:9" s="289" customFormat="1" x14ac:dyDescent="0.25">
      <c r="A21" s="282"/>
      <c r="B21" s="282"/>
      <c r="C21" s="282"/>
      <c r="D21" s="282"/>
      <c r="E21" s="295"/>
      <c r="F21" s="467" t="s">
        <v>344</v>
      </c>
      <c r="G21" s="285">
        <f>ROUND(+G20,2)</f>
        <v>0</v>
      </c>
      <c r="I21" s="292" t="s">
        <v>334</v>
      </c>
    </row>
    <row r="22" spans="1:9" s="289" customFormat="1" x14ac:dyDescent="0.25">
      <c r="A22" s="282"/>
      <c r="B22" s="282"/>
      <c r="C22" s="282"/>
      <c r="D22" s="282"/>
      <c r="E22" s="283"/>
      <c r="F22" s="282"/>
      <c r="G22" s="283"/>
      <c r="I22" s="286"/>
    </row>
    <row r="23" spans="1:9" s="289" customFormat="1" ht="17.25" x14ac:dyDescent="0.4">
      <c r="A23" s="317"/>
      <c r="B23" s="317"/>
      <c r="C23" s="592"/>
      <c r="D23" s="592"/>
      <c r="E23" s="593"/>
      <c r="F23" s="318"/>
      <c r="G23" s="288">
        <f>ROUND(+C23*E23*F23,2)</f>
        <v>0</v>
      </c>
    </row>
    <row r="24" spans="1:9" s="289" customFormat="1" x14ac:dyDescent="0.25">
      <c r="A24" s="282"/>
      <c r="B24" s="282"/>
      <c r="C24" s="282"/>
      <c r="D24" s="282"/>
      <c r="E24" s="295"/>
      <c r="F24" s="467" t="s">
        <v>342</v>
      </c>
      <c r="G24" s="285">
        <f>ROUND(+G23,2)</f>
        <v>0</v>
      </c>
      <c r="I24" s="292" t="s">
        <v>335</v>
      </c>
    </row>
    <row r="25" spans="1:9" s="289" customFormat="1" x14ac:dyDescent="0.25">
      <c r="A25" s="282"/>
      <c r="B25" s="282"/>
      <c r="C25" s="282"/>
      <c r="D25" s="282"/>
      <c r="E25" s="283"/>
      <c r="F25" s="282"/>
      <c r="G25" s="283"/>
      <c r="I25" s="286"/>
    </row>
    <row r="26" spans="1:9" s="289" customFormat="1" ht="17.25" x14ac:dyDescent="0.4">
      <c r="A26" s="317"/>
      <c r="B26" s="317"/>
      <c r="C26" s="592"/>
      <c r="D26" s="592"/>
      <c r="E26" s="593"/>
      <c r="F26" s="318"/>
      <c r="G26" s="288">
        <f>ROUND(+C26*E26*F26,2)</f>
        <v>0</v>
      </c>
    </row>
    <row r="27" spans="1:9" s="289" customFormat="1" x14ac:dyDescent="0.25">
      <c r="A27" s="282"/>
      <c r="B27" s="282"/>
      <c r="C27" s="282"/>
      <c r="D27" s="282"/>
      <c r="E27" s="295"/>
      <c r="F27" s="467" t="s">
        <v>345</v>
      </c>
      <c r="G27" s="285">
        <f>ROUND(+G26,2)</f>
        <v>0</v>
      </c>
      <c r="I27" s="292" t="s">
        <v>335</v>
      </c>
    </row>
    <row r="28" spans="1:9" s="289" customFormat="1" x14ac:dyDescent="0.25">
      <c r="A28" s="282"/>
      <c r="B28" s="282"/>
      <c r="C28" s="282"/>
      <c r="D28" s="282"/>
      <c r="E28" s="282"/>
      <c r="F28" s="282"/>
      <c r="G28" s="283"/>
      <c r="I28" s="286"/>
    </row>
    <row r="29" spans="1:9" s="289" customFormat="1" ht="17.25" x14ac:dyDescent="0.4">
      <c r="A29" s="317"/>
      <c r="B29" s="317"/>
      <c r="C29" s="592"/>
      <c r="D29" s="592"/>
      <c r="E29" s="593"/>
      <c r="F29" s="318"/>
      <c r="G29" s="288">
        <f>ROUND(+C29*E29*F29,2)</f>
        <v>0</v>
      </c>
    </row>
    <row r="30" spans="1:9" s="289" customFormat="1" x14ac:dyDescent="0.25">
      <c r="A30" s="282"/>
      <c r="B30" s="282"/>
      <c r="C30" s="282"/>
      <c r="D30" s="282"/>
      <c r="E30" s="295"/>
      <c r="F30" s="487" t="s">
        <v>403</v>
      </c>
      <c r="G30" s="285">
        <f>ROUND(+G29,2)</f>
        <v>0</v>
      </c>
      <c r="I30" s="292" t="s">
        <v>413</v>
      </c>
    </row>
    <row r="31" spans="1:9" s="289" customFormat="1" x14ac:dyDescent="0.25">
      <c r="A31" s="282"/>
      <c r="B31" s="282"/>
      <c r="C31" s="282"/>
      <c r="D31" s="282"/>
      <c r="E31" s="283"/>
      <c r="F31" s="483"/>
      <c r="G31" s="283"/>
      <c r="I31" s="286"/>
    </row>
    <row r="32" spans="1:9" s="289" customFormat="1" ht="17.25" x14ac:dyDescent="0.4">
      <c r="A32" s="317"/>
      <c r="B32" s="317"/>
      <c r="C32" s="592"/>
      <c r="D32" s="592"/>
      <c r="E32" s="593"/>
      <c r="F32" s="513"/>
      <c r="G32" s="288">
        <f>ROUND(+C32*E32*F32,2)</f>
        <v>0</v>
      </c>
    </row>
    <row r="33" spans="1:9" s="289" customFormat="1" x14ac:dyDescent="0.25">
      <c r="A33" s="282"/>
      <c r="B33" s="282"/>
      <c r="C33" s="282"/>
      <c r="D33" s="282"/>
      <c r="E33" s="295"/>
      <c r="F33" s="487" t="s">
        <v>404</v>
      </c>
      <c r="G33" s="285">
        <f>ROUND(+G32,2)</f>
        <v>0</v>
      </c>
      <c r="I33" s="292" t="s">
        <v>413</v>
      </c>
    </row>
    <row r="34" spans="1:9" s="289" customFormat="1" x14ac:dyDescent="0.25">
      <c r="A34" s="282"/>
      <c r="B34" s="282"/>
      <c r="C34" s="282"/>
      <c r="D34" s="282"/>
      <c r="E34" s="282"/>
      <c r="F34" s="282"/>
      <c r="G34" s="283"/>
      <c r="I34" s="286"/>
    </row>
    <row r="35" spans="1:9" x14ac:dyDescent="0.25">
      <c r="A35" s="297" t="s">
        <v>422</v>
      </c>
      <c r="B35" s="298"/>
      <c r="C35" s="298"/>
      <c r="D35" s="298"/>
      <c r="E35" s="298"/>
      <c r="F35" s="298"/>
      <c r="G35" s="299"/>
      <c r="I35" s="234" t="s">
        <v>323</v>
      </c>
    </row>
    <row r="36" spans="1:9" x14ac:dyDescent="0.25">
      <c r="A36" s="320"/>
      <c r="B36" s="302"/>
      <c r="C36" s="302"/>
      <c r="D36" s="302"/>
      <c r="E36" s="302"/>
      <c r="F36" s="302"/>
      <c r="G36" s="303"/>
      <c r="I36" s="233"/>
    </row>
    <row r="37" spans="1:9" x14ac:dyDescent="0.25">
      <c r="A37" s="304"/>
      <c r="B37" s="302"/>
      <c r="C37" s="302"/>
      <c r="D37" s="302"/>
      <c r="E37" s="302"/>
      <c r="F37" s="302"/>
      <c r="G37" s="303"/>
      <c r="I37" s="233"/>
    </row>
    <row r="38" spans="1:9" x14ac:dyDescent="0.25">
      <c r="A38" s="304"/>
      <c r="B38" s="302"/>
      <c r="C38" s="302"/>
      <c r="D38" s="302"/>
      <c r="E38" s="302"/>
      <c r="F38" s="302"/>
      <c r="G38" s="303"/>
      <c r="I38" s="233"/>
    </row>
    <row r="39" spans="1:9" x14ac:dyDescent="0.25">
      <c r="A39" s="304"/>
      <c r="B39" s="302"/>
      <c r="C39" s="302"/>
      <c r="D39" s="302"/>
      <c r="E39" s="302"/>
      <c r="F39" s="269" t="s">
        <v>340</v>
      </c>
      <c r="G39" s="166">
        <f>ROUND(G10,2)</f>
        <v>0</v>
      </c>
      <c r="I39" s="233"/>
    </row>
    <row r="40" spans="1:9" x14ac:dyDescent="0.25">
      <c r="A40" s="305"/>
      <c r="B40" s="306"/>
      <c r="C40" s="306"/>
      <c r="D40" s="306"/>
      <c r="E40" s="307"/>
      <c r="F40" s="239" t="s">
        <v>343</v>
      </c>
      <c r="G40" s="166">
        <f>ROUND(G15,2)</f>
        <v>0</v>
      </c>
      <c r="I40" s="234" t="s">
        <v>336</v>
      </c>
    </row>
    <row r="41" spans="1:9" x14ac:dyDescent="0.25">
      <c r="I41" s="233"/>
    </row>
    <row r="42" spans="1:9" x14ac:dyDescent="0.25">
      <c r="I42" s="233"/>
    </row>
    <row r="43" spans="1:9" x14ac:dyDescent="0.25">
      <c r="A43" s="297" t="s">
        <v>423</v>
      </c>
      <c r="B43" s="308"/>
      <c r="C43" s="309"/>
      <c r="D43" s="309"/>
      <c r="E43" s="309"/>
      <c r="F43" s="309"/>
      <c r="G43" s="313"/>
      <c r="I43" s="234" t="s">
        <v>323</v>
      </c>
    </row>
    <row r="44" spans="1:9" x14ac:dyDescent="0.25">
      <c r="A44" s="300"/>
      <c r="B44" s="310"/>
      <c r="C44" s="310"/>
      <c r="D44" s="310"/>
      <c r="E44" s="310"/>
      <c r="F44" s="310"/>
      <c r="G44" s="314"/>
      <c r="I44" s="233"/>
    </row>
    <row r="45" spans="1:9" x14ac:dyDescent="0.25">
      <c r="A45" s="300"/>
      <c r="B45" s="310"/>
      <c r="C45" s="310"/>
      <c r="D45" s="310"/>
      <c r="E45" s="310"/>
      <c r="F45" s="541" t="s">
        <v>347</v>
      </c>
      <c r="G45" s="342">
        <f>ROUND(+G18,2)</f>
        <v>0</v>
      </c>
      <c r="I45" s="233"/>
    </row>
    <row r="46" spans="1:9" x14ac:dyDescent="0.25">
      <c r="A46" s="311"/>
      <c r="B46" s="312"/>
      <c r="C46" s="312"/>
      <c r="D46" s="312"/>
      <c r="E46" s="307"/>
      <c r="F46" s="270" t="s">
        <v>346</v>
      </c>
      <c r="G46" s="166">
        <f>ROUND(+G21,2)</f>
        <v>0</v>
      </c>
      <c r="I46" s="234" t="s">
        <v>337</v>
      </c>
    </row>
    <row r="47" spans="1:9" x14ac:dyDescent="0.25">
      <c r="G47" s="33"/>
      <c r="I47" s="233"/>
    </row>
    <row r="48" spans="1:9" x14ac:dyDescent="0.25">
      <c r="A48" s="297" t="s">
        <v>424</v>
      </c>
      <c r="B48" s="308"/>
      <c r="C48" s="309"/>
      <c r="D48" s="309"/>
      <c r="E48" s="309"/>
      <c r="F48" s="309"/>
      <c r="G48" s="313"/>
      <c r="I48" s="234" t="s">
        <v>323</v>
      </c>
    </row>
    <row r="49" spans="1:9" x14ac:dyDescent="0.25">
      <c r="A49" s="300"/>
      <c r="B49" s="310"/>
      <c r="C49" s="310"/>
      <c r="D49" s="310"/>
      <c r="E49" s="310"/>
      <c r="F49" s="310"/>
      <c r="G49" s="314"/>
    </row>
    <row r="50" spans="1:9" x14ac:dyDescent="0.25">
      <c r="A50" s="300"/>
      <c r="B50" s="310"/>
      <c r="C50" s="310"/>
      <c r="D50" s="310"/>
      <c r="E50" s="310"/>
      <c r="F50" s="270" t="s">
        <v>349</v>
      </c>
      <c r="G50" s="166">
        <f>ROUND(+G24,2)</f>
        <v>0</v>
      </c>
    </row>
    <row r="51" spans="1:9" x14ac:dyDescent="0.25">
      <c r="A51" s="311"/>
      <c r="B51" s="312"/>
      <c r="C51" s="312"/>
      <c r="D51" s="312"/>
      <c r="E51" s="307"/>
      <c r="F51" s="270" t="s">
        <v>348</v>
      </c>
      <c r="G51" s="166">
        <f>ROUND(+G27,2)</f>
        <v>0</v>
      </c>
      <c r="I51" s="234" t="s">
        <v>338</v>
      </c>
    </row>
    <row r="52" spans="1:9" x14ac:dyDescent="0.25">
      <c r="G52" s="33"/>
      <c r="I52" s="233"/>
    </row>
    <row r="53" spans="1:9" x14ac:dyDescent="0.25">
      <c r="A53" s="297" t="s">
        <v>463</v>
      </c>
      <c r="B53" s="308"/>
      <c r="C53" s="309"/>
      <c r="D53" s="309"/>
      <c r="E53" s="309"/>
      <c r="F53" s="309"/>
      <c r="G53" s="313"/>
      <c r="I53" s="234" t="s">
        <v>323</v>
      </c>
    </row>
    <row r="54" spans="1:9" x14ac:dyDescent="0.25">
      <c r="A54" s="300"/>
      <c r="B54" s="310"/>
      <c r="C54" s="310"/>
      <c r="D54" s="310"/>
      <c r="E54" s="310"/>
      <c r="F54" s="310"/>
      <c r="G54" s="314"/>
    </row>
    <row r="55" spans="1:9" x14ac:dyDescent="0.25">
      <c r="A55" s="300"/>
      <c r="B55" s="310"/>
      <c r="C55" s="310"/>
      <c r="D55" s="310"/>
      <c r="E55" s="310"/>
      <c r="F55" s="462" t="s">
        <v>405</v>
      </c>
      <c r="G55" s="166">
        <f>ROUND(+G30,2)</f>
        <v>0</v>
      </c>
    </row>
    <row r="56" spans="1:9" x14ac:dyDescent="0.25">
      <c r="A56" s="311"/>
      <c r="B56" s="312"/>
      <c r="C56" s="312"/>
      <c r="D56" s="312"/>
      <c r="E56" s="307"/>
      <c r="F56" s="462" t="s">
        <v>406</v>
      </c>
      <c r="G56" s="166">
        <f>ROUND(+G33,2)</f>
        <v>0</v>
      </c>
      <c r="I56" s="234" t="s">
        <v>414</v>
      </c>
    </row>
    <row r="57" spans="1:9" x14ac:dyDescent="0.25">
      <c r="G57" s="33"/>
    </row>
    <row r="58" spans="1:9" x14ac:dyDescent="0.25">
      <c r="D58" s="812" t="s">
        <v>425</v>
      </c>
      <c r="E58" s="812"/>
      <c r="F58" s="812"/>
      <c r="G58" s="165">
        <f>ROUND(G40+G46+G51+G39+G45+G50+G55+G56,2)</f>
        <v>0</v>
      </c>
      <c r="I58" s="501" t="s">
        <v>415</v>
      </c>
    </row>
    <row r="60" spans="1:9" x14ac:dyDescent="0.25">
      <c r="E60" s="45"/>
    </row>
  </sheetData>
  <sheetProtection sheet="1" objects="1" scenarios="1" formatCells="0" formatRows="0" insertRows="0"/>
  <mergeCells count="6">
    <mergeCell ref="D58:F58"/>
    <mergeCell ref="A1:F1"/>
    <mergeCell ref="A2:G2"/>
    <mergeCell ref="A4:B5"/>
    <mergeCell ref="C4:F4"/>
    <mergeCell ref="G4:G5"/>
  </mergeCells>
  <printOptions horizontalCentered="1"/>
  <pageMargins left="0.25" right="0.25" top="0.25" bottom="0.2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zoomScaleNormal="100" workbookViewId="0"/>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s>
  <sheetData>
    <row r="1" spans="2:10" ht="21.75" customHeight="1" x14ac:dyDescent="0.25">
      <c r="B1" s="814" t="s">
        <v>230</v>
      </c>
      <c r="C1" s="814"/>
      <c r="D1" s="814"/>
      <c r="E1" s="814"/>
      <c r="F1" s="814"/>
      <c r="G1" s="814"/>
      <c r="H1" s="148">
        <f>+'Section A'!D3</f>
        <v>0</v>
      </c>
    </row>
    <row r="2" spans="2:10" ht="54.75" customHeight="1" x14ac:dyDescent="0.25">
      <c r="B2" s="840" t="s">
        <v>241</v>
      </c>
      <c r="C2" s="840"/>
      <c r="D2" s="840"/>
      <c r="E2" s="840"/>
      <c r="F2" s="840"/>
      <c r="G2" s="840"/>
      <c r="H2" s="840"/>
    </row>
    <row r="3" spans="2:10" ht="15" customHeight="1" x14ac:dyDescent="0.25">
      <c r="B3" s="833" t="s">
        <v>72</v>
      </c>
      <c r="C3" s="833"/>
      <c r="D3" s="833"/>
      <c r="E3" s="833"/>
      <c r="F3" s="833" t="s">
        <v>35</v>
      </c>
      <c r="G3" s="833"/>
      <c r="H3" s="833" t="s">
        <v>41</v>
      </c>
    </row>
    <row r="4" spans="2:10" ht="15" customHeight="1" x14ac:dyDescent="0.25">
      <c r="B4" s="833"/>
      <c r="C4" s="833"/>
      <c r="D4" s="833"/>
      <c r="E4" s="833"/>
      <c r="F4" s="37" t="s">
        <v>82</v>
      </c>
      <c r="G4" s="37" t="s">
        <v>83</v>
      </c>
      <c r="H4" s="833"/>
    </row>
    <row r="5" spans="2:10" s="286" customFormat="1" x14ac:dyDescent="0.25">
      <c r="B5" s="281"/>
      <c r="C5" s="282"/>
      <c r="D5" s="282"/>
      <c r="E5" s="282"/>
      <c r="F5" s="283"/>
      <c r="G5" s="284"/>
      <c r="H5" s="285"/>
    </row>
    <row r="6" spans="2:10" s="286" customFormat="1" x14ac:dyDescent="0.25">
      <c r="B6" s="287"/>
      <c r="C6" s="282"/>
      <c r="D6" s="282"/>
      <c r="E6" s="282"/>
      <c r="F6" s="584"/>
      <c r="G6" s="585"/>
      <c r="H6" s="285">
        <f>ROUND(F6*G6,2)</f>
        <v>0</v>
      </c>
    </row>
    <row r="7" spans="2:10" s="286" customFormat="1" ht="18.75" customHeight="1" x14ac:dyDescent="0.4">
      <c r="B7" s="287"/>
      <c r="C7" s="282"/>
      <c r="D7" s="282"/>
      <c r="E7" s="282"/>
      <c r="F7" s="597"/>
      <c r="G7" s="621"/>
      <c r="H7" s="288">
        <f>ROUND(F7*G7,2)</f>
        <v>0</v>
      </c>
    </row>
    <row r="8" spans="2:10" s="286" customFormat="1" x14ac:dyDescent="0.25">
      <c r="B8" s="289"/>
      <c r="C8" s="289"/>
      <c r="D8" s="289"/>
      <c r="E8" s="289"/>
      <c r="F8" s="290"/>
      <c r="G8" s="291" t="s">
        <v>340</v>
      </c>
      <c r="H8" s="285">
        <f>ROUND(SUM(H6:H7),2)</f>
        <v>0</v>
      </c>
      <c r="J8" s="292" t="s">
        <v>320</v>
      </c>
    </row>
    <row r="9" spans="2:10" s="286" customFormat="1" x14ac:dyDescent="0.25">
      <c r="B9" s="289"/>
      <c r="C9" s="289"/>
      <c r="D9" s="289"/>
      <c r="E9" s="289"/>
      <c r="F9" s="289"/>
      <c r="G9" s="293"/>
      <c r="H9" s="293"/>
    </row>
    <row r="10" spans="2:10" s="286" customFormat="1" x14ac:dyDescent="0.25">
      <c r="B10" s="287"/>
      <c r="C10" s="282"/>
      <c r="D10" s="282"/>
      <c r="E10" s="282"/>
      <c r="F10" s="597"/>
      <c r="G10" s="621"/>
      <c r="H10" s="285">
        <f>ROUND(F10*G10,2)</f>
        <v>0</v>
      </c>
    </row>
    <row r="11" spans="2:10" s="286" customFormat="1" ht="18.75" customHeight="1" x14ac:dyDescent="0.4">
      <c r="B11" s="287"/>
      <c r="C11" s="282"/>
      <c r="D11" s="282"/>
      <c r="E11" s="282"/>
      <c r="F11" s="597"/>
      <c r="G11" s="621"/>
      <c r="H11" s="288">
        <f>ROUND(F11*G11,2)</f>
        <v>0</v>
      </c>
    </row>
    <row r="12" spans="2:10" s="286" customFormat="1" x14ac:dyDescent="0.25">
      <c r="B12" s="289"/>
      <c r="C12" s="289"/>
      <c r="D12" s="289"/>
      <c r="E12" s="289"/>
      <c r="F12" s="290"/>
      <c r="G12" s="291" t="s">
        <v>343</v>
      </c>
      <c r="H12" s="285">
        <f>ROUND(SUM(H10:H11),2)</f>
        <v>0</v>
      </c>
      <c r="J12" s="292" t="s">
        <v>320</v>
      </c>
    </row>
    <row r="13" spans="2:10" s="286" customFormat="1" x14ac:dyDescent="0.25">
      <c r="B13" s="289"/>
      <c r="C13" s="289"/>
      <c r="D13" s="289"/>
      <c r="E13" s="289"/>
      <c r="F13" s="293"/>
      <c r="G13" s="294"/>
      <c r="H13" s="293"/>
    </row>
    <row r="14" spans="2:10" s="286" customFormat="1" ht="17.25" x14ac:dyDescent="0.4">
      <c r="B14" s="287"/>
      <c r="C14" s="282"/>
      <c r="D14" s="282"/>
      <c r="E14" s="282"/>
      <c r="F14" s="597"/>
      <c r="G14" s="621"/>
      <c r="H14" s="288">
        <f>ROUND(F14*G14,2)</f>
        <v>0</v>
      </c>
    </row>
    <row r="15" spans="2:10" s="286" customFormat="1" x14ac:dyDescent="0.25">
      <c r="B15" s="289"/>
      <c r="C15" s="289"/>
      <c r="D15" s="289"/>
      <c r="E15" s="289"/>
      <c r="F15" s="295"/>
      <c r="G15" s="296" t="s">
        <v>341</v>
      </c>
      <c r="H15" s="285">
        <f>ROUND(+H14,2)</f>
        <v>0</v>
      </c>
      <c r="J15" s="292" t="s">
        <v>321</v>
      </c>
    </row>
    <row r="16" spans="2:10" s="286" customFormat="1" x14ac:dyDescent="0.25">
      <c r="B16" s="289"/>
      <c r="C16" s="289"/>
      <c r="D16" s="289"/>
      <c r="E16" s="289"/>
      <c r="F16" s="293"/>
      <c r="G16" s="294"/>
      <c r="H16" s="293"/>
    </row>
    <row r="17" spans="2:10" s="286" customFormat="1" ht="17.25" x14ac:dyDescent="0.4">
      <c r="B17" s="287"/>
      <c r="C17" s="282"/>
      <c r="D17" s="282"/>
      <c r="E17" s="282"/>
      <c r="F17" s="597"/>
      <c r="G17" s="621"/>
      <c r="H17" s="288">
        <f>ROUND(F17*G17,2)</f>
        <v>0</v>
      </c>
    </row>
    <row r="18" spans="2:10" s="286" customFormat="1" x14ac:dyDescent="0.25">
      <c r="B18" s="289"/>
      <c r="C18" s="289"/>
      <c r="D18" s="289"/>
      <c r="E18" s="289"/>
      <c r="F18" s="295"/>
      <c r="G18" s="296" t="s">
        <v>344</v>
      </c>
      <c r="H18" s="285">
        <f>ROUND(+H17,2)</f>
        <v>0</v>
      </c>
      <c r="J18" s="292" t="s">
        <v>321</v>
      </c>
    </row>
    <row r="19" spans="2:10" s="286" customFormat="1" x14ac:dyDescent="0.25">
      <c r="B19" s="289"/>
      <c r="C19" s="289"/>
      <c r="D19" s="289"/>
      <c r="E19" s="289"/>
      <c r="F19" s="293"/>
      <c r="G19" s="294"/>
      <c r="H19" s="293"/>
    </row>
    <row r="20" spans="2:10" s="286" customFormat="1" ht="17.25" x14ac:dyDescent="0.4">
      <c r="B20" s="287"/>
      <c r="C20" s="282"/>
      <c r="D20" s="282"/>
      <c r="E20" s="282"/>
      <c r="F20" s="597"/>
      <c r="G20" s="621"/>
      <c r="H20" s="288">
        <f>ROUND(F20*G20,2)</f>
        <v>0</v>
      </c>
    </row>
    <row r="21" spans="2:10" s="286" customFormat="1" x14ac:dyDescent="0.25">
      <c r="B21" s="289"/>
      <c r="C21" s="289"/>
      <c r="D21" s="289"/>
      <c r="E21" s="289"/>
      <c r="F21" s="295"/>
      <c r="G21" s="296" t="s">
        <v>342</v>
      </c>
      <c r="H21" s="285">
        <f>ROUND(+H20,2)</f>
        <v>0</v>
      </c>
      <c r="J21" s="292" t="s">
        <v>322</v>
      </c>
    </row>
    <row r="22" spans="2:10" s="286" customFormat="1" x14ac:dyDescent="0.25">
      <c r="B22" s="289"/>
      <c r="C22" s="289"/>
      <c r="D22" s="289"/>
      <c r="E22" s="289"/>
      <c r="F22" s="293"/>
      <c r="G22" s="294"/>
      <c r="H22" s="293"/>
    </row>
    <row r="23" spans="2:10" s="286" customFormat="1" ht="17.25" x14ac:dyDescent="0.4">
      <c r="B23" s="287"/>
      <c r="C23" s="282"/>
      <c r="D23" s="282"/>
      <c r="E23" s="282"/>
      <c r="F23" s="597"/>
      <c r="G23" s="621"/>
      <c r="H23" s="288">
        <f>ROUND(F23*G23,2)</f>
        <v>0</v>
      </c>
    </row>
    <row r="24" spans="2:10" s="286" customFormat="1" x14ac:dyDescent="0.25">
      <c r="B24" s="289"/>
      <c r="C24" s="289"/>
      <c r="D24" s="289"/>
      <c r="E24" s="289"/>
      <c r="F24" s="295"/>
      <c r="G24" s="296" t="s">
        <v>345</v>
      </c>
      <c r="H24" s="285">
        <f>ROUND(+H23,2)</f>
        <v>0</v>
      </c>
      <c r="J24" s="292" t="s">
        <v>322</v>
      </c>
    </row>
    <row r="25" spans="2:10" s="286" customFormat="1" x14ac:dyDescent="0.25">
      <c r="B25" s="289"/>
      <c r="C25" s="289"/>
      <c r="D25" s="289"/>
      <c r="E25" s="289"/>
      <c r="F25" s="293"/>
      <c r="G25" s="294"/>
      <c r="H25" s="293"/>
    </row>
    <row r="26" spans="2:10" s="286" customFormat="1" ht="17.25" x14ac:dyDescent="0.4">
      <c r="B26" s="287"/>
      <c r="C26" s="282"/>
      <c r="D26" s="282"/>
      <c r="E26" s="282"/>
      <c r="F26" s="597"/>
      <c r="G26" s="621"/>
      <c r="H26" s="288">
        <f>ROUND(F26*G26,2)</f>
        <v>0</v>
      </c>
    </row>
    <row r="27" spans="2:10" s="286" customFormat="1" x14ac:dyDescent="0.25">
      <c r="B27" s="289"/>
      <c r="C27" s="289"/>
      <c r="D27" s="289"/>
      <c r="E27" s="289"/>
      <c r="F27" s="295"/>
      <c r="G27" s="467" t="s">
        <v>403</v>
      </c>
      <c r="H27" s="285">
        <f>ROUND(+H26,2)</f>
        <v>0</v>
      </c>
      <c r="J27" s="292" t="s">
        <v>408</v>
      </c>
    </row>
    <row r="28" spans="2:10" s="286" customFormat="1" x14ac:dyDescent="0.25">
      <c r="B28" s="289"/>
      <c r="C28" s="289"/>
      <c r="D28" s="289"/>
      <c r="E28" s="289"/>
      <c r="F28" s="293"/>
      <c r="G28" s="294"/>
      <c r="H28" s="293"/>
    </row>
    <row r="29" spans="2:10" s="286" customFormat="1" ht="17.25" x14ac:dyDescent="0.4">
      <c r="B29" s="287"/>
      <c r="C29" s="282"/>
      <c r="D29" s="282"/>
      <c r="E29" s="282"/>
      <c r="F29" s="597"/>
      <c r="G29" s="621"/>
      <c r="H29" s="288">
        <f>ROUND(F29*G29,2)</f>
        <v>0</v>
      </c>
    </row>
    <row r="30" spans="2:10" s="286" customFormat="1" x14ac:dyDescent="0.25">
      <c r="B30" s="289"/>
      <c r="C30" s="289"/>
      <c r="D30" s="289"/>
      <c r="E30" s="289"/>
      <c r="F30" s="295"/>
      <c r="G30" s="467" t="s">
        <v>404</v>
      </c>
      <c r="H30" s="285">
        <f>ROUND(+H29,2)</f>
        <v>0</v>
      </c>
      <c r="J30" s="292" t="s">
        <v>408</v>
      </c>
    </row>
    <row r="31" spans="2:10" s="286" customFormat="1" x14ac:dyDescent="0.25">
      <c r="B31" s="289"/>
      <c r="C31" s="289"/>
      <c r="D31" s="289"/>
      <c r="E31" s="289"/>
      <c r="F31" s="289"/>
      <c r="G31" s="293"/>
      <c r="H31" s="293"/>
    </row>
    <row r="32" spans="2:10" x14ac:dyDescent="0.25">
      <c r="B32" s="297" t="s">
        <v>84</v>
      </c>
      <c r="C32" s="298"/>
      <c r="D32" s="298"/>
      <c r="E32" s="298"/>
      <c r="F32" s="298"/>
      <c r="G32" s="298"/>
      <c r="H32" s="299"/>
      <c r="J32" s="234" t="s">
        <v>323</v>
      </c>
    </row>
    <row r="33" spans="2:10" x14ac:dyDescent="0.25">
      <c r="B33" s="855"/>
      <c r="C33" s="856"/>
      <c r="D33" s="856"/>
      <c r="E33" s="856"/>
      <c r="F33" s="856"/>
      <c r="G33" s="856"/>
      <c r="H33" s="857"/>
      <c r="J33" s="233"/>
    </row>
    <row r="34" spans="2:10" x14ac:dyDescent="0.25">
      <c r="B34" s="300"/>
      <c r="C34" s="301"/>
      <c r="D34" s="301"/>
      <c r="E34" s="301"/>
      <c r="F34" s="301"/>
      <c r="G34" s="302"/>
      <c r="H34" s="303"/>
      <c r="J34" s="233"/>
    </row>
    <row r="35" spans="2:10" x14ac:dyDescent="0.25">
      <c r="B35" s="304"/>
      <c r="C35" s="302"/>
      <c r="D35" s="302"/>
      <c r="E35" s="302"/>
      <c r="F35" s="302"/>
      <c r="G35" s="302"/>
      <c r="H35" s="303"/>
      <c r="J35" s="233"/>
    </row>
    <row r="36" spans="2:10" x14ac:dyDescent="0.25">
      <c r="B36" s="304"/>
      <c r="C36" s="302"/>
      <c r="D36" s="302"/>
      <c r="E36" s="302"/>
      <c r="F36" s="302"/>
      <c r="G36" s="269" t="s">
        <v>340</v>
      </c>
      <c r="H36" s="166">
        <f>ROUND(+H8,2)</f>
        <v>0</v>
      </c>
      <c r="J36" s="233"/>
    </row>
    <row r="37" spans="2:10" x14ac:dyDescent="0.25">
      <c r="B37" s="305"/>
      <c r="C37" s="306"/>
      <c r="D37" s="306"/>
      <c r="E37" s="306"/>
      <c r="F37" s="307"/>
      <c r="G37" s="239" t="s">
        <v>343</v>
      </c>
      <c r="H37" s="166">
        <f>ROUND(+H12,2)</f>
        <v>0</v>
      </c>
      <c r="J37" s="234" t="s">
        <v>324</v>
      </c>
    </row>
    <row r="38" spans="2:10" x14ac:dyDescent="0.25">
      <c r="B38" s="8"/>
      <c r="C38" s="8"/>
      <c r="D38" s="8"/>
      <c r="E38" s="8"/>
      <c r="F38" s="8"/>
      <c r="G38" s="8"/>
      <c r="H38" s="8"/>
      <c r="J38" s="233"/>
    </row>
    <row r="39" spans="2:10" x14ac:dyDescent="0.25">
      <c r="B39" s="8"/>
      <c r="C39" s="8"/>
      <c r="D39" s="8"/>
      <c r="E39" s="8"/>
      <c r="F39" s="8"/>
      <c r="G39" s="8"/>
      <c r="H39" s="8"/>
      <c r="J39" s="233"/>
    </row>
    <row r="40" spans="2:10" x14ac:dyDescent="0.25">
      <c r="B40" s="297" t="s">
        <v>300</v>
      </c>
      <c r="C40" s="308"/>
      <c r="D40" s="309"/>
      <c r="E40" s="309"/>
      <c r="F40" s="309"/>
      <c r="G40" s="309"/>
      <c r="H40" s="313"/>
      <c r="J40" s="234" t="s">
        <v>323</v>
      </c>
    </row>
    <row r="41" spans="2:10" x14ac:dyDescent="0.25">
      <c r="B41" s="300"/>
      <c r="C41" s="310"/>
      <c r="D41" s="310"/>
      <c r="E41" s="310"/>
      <c r="F41" s="310"/>
      <c r="G41" s="310"/>
      <c r="H41" s="314"/>
      <c r="J41" s="233"/>
    </row>
    <row r="42" spans="2:10" s="233" customFormat="1" x14ac:dyDescent="0.25">
      <c r="B42" s="300"/>
      <c r="C42" s="310"/>
      <c r="D42" s="310"/>
      <c r="E42" s="310"/>
      <c r="F42" s="310"/>
      <c r="G42" s="270" t="s">
        <v>347</v>
      </c>
      <c r="H42" s="166">
        <f>ROUND(+H15,2)</f>
        <v>0</v>
      </c>
    </row>
    <row r="43" spans="2:10" x14ac:dyDescent="0.25">
      <c r="B43" s="311"/>
      <c r="C43" s="312"/>
      <c r="D43" s="312"/>
      <c r="E43" s="312"/>
      <c r="F43" s="307"/>
      <c r="G43" s="270" t="s">
        <v>346</v>
      </c>
      <c r="H43" s="166">
        <f>ROUND(+H18,2)</f>
        <v>0</v>
      </c>
      <c r="J43" s="234" t="s">
        <v>325</v>
      </c>
    </row>
    <row r="44" spans="2:10" x14ac:dyDescent="0.25">
      <c r="B44" s="8"/>
      <c r="C44" s="8"/>
      <c r="D44" s="8"/>
      <c r="E44" s="8"/>
      <c r="F44" s="8"/>
      <c r="G44" s="8"/>
      <c r="H44" s="33"/>
      <c r="J44" s="233"/>
    </row>
    <row r="45" spans="2:10" s="137" customFormat="1" x14ac:dyDescent="0.25">
      <c r="B45" s="297" t="s">
        <v>301</v>
      </c>
      <c r="C45" s="308"/>
      <c r="D45" s="309"/>
      <c r="E45" s="309"/>
      <c r="F45" s="309"/>
      <c r="G45" s="309"/>
      <c r="H45" s="313"/>
      <c r="J45" s="234" t="s">
        <v>323</v>
      </c>
    </row>
    <row r="46" spans="2:10" s="137" customFormat="1" x14ac:dyDescent="0.25">
      <c r="B46" s="300"/>
      <c r="C46" s="310"/>
      <c r="D46" s="310"/>
      <c r="E46" s="310"/>
      <c r="F46" s="310"/>
      <c r="G46" s="310"/>
      <c r="H46" s="314"/>
      <c r="J46" s="233"/>
    </row>
    <row r="47" spans="2:10" s="233" customFormat="1" x14ac:dyDescent="0.25">
      <c r="B47" s="300"/>
      <c r="C47" s="310"/>
      <c r="D47" s="310"/>
      <c r="E47" s="310"/>
      <c r="F47" s="26"/>
      <c r="G47" s="270" t="s">
        <v>349</v>
      </c>
      <c r="H47" s="166">
        <f>ROUND(+H21,2)</f>
        <v>0</v>
      </c>
    </row>
    <row r="48" spans="2:10" s="137" customFormat="1" x14ac:dyDescent="0.25">
      <c r="B48" s="311"/>
      <c r="C48" s="312"/>
      <c r="D48" s="312"/>
      <c r="E48" s="312"/>
      <c r="F48" s="12"/>
      <c r="G48" s="270" t="s">
        <v>348</v>
      </c>
      <c r="H48" s="166">
        <f>ROUND(+H24,2)</f>
        <v>0</v>
      </c>
      <c r="J48" s="234" t="s">
        <v>326</v>
      </c>
    </row>
    <row r="49" spans="2:10" s="233" customFormat="1" x14ac:dyDescent="0.25">
      <c r="B49" s="232"/>
      <c r="C49" s="232"/>
      <c r="D49" s="232"/>
      <c r="E49" s="232"/>
      <c r="F49" s="232"/>
      <c r="G49" s="232"/>
      <c r="H49" s="33"/>
    </row>
    <row r="50" spans="2:10" s="233" customFormat="1" x14ac:dyDescent="0.25">
      <c r="B50" s="297" t="s">
        <v>462</v>
      </c>
      <c r="C50" s="308"/>
      <c r="D50" s="309"/>
      <c r="E50" s="309"/>
      <c r="F50" s="309"/>
      <c r="G50" s="309"/>
      <c r="H50" s="313"/>
      <c r="J50" s="234" t="s">
        <v>323</v>
      </c>
    </row>
    <row r="51" spans="2:10" s="233" customFormat="1" x14ac:dyDescent="0.25">
      <c r="B51" s="300"/>
      <c r="C51" s="310"/>
      <c r="D51" s="310"/>
      <c r="E51" s="310"/>
      <c r="F51" s="310"/>
      <c r="G51" s="310"/>
      <c r="H51" s="314"/>
    </row>
    <row r="52" spans="2:10" s="233" customFormat="1" x14ac:dyDescent="0.25">
      <c r="B52" s="300"/>
      <c r="C52" s="310"/>
      <c r="D52" s="310"/>
      <c r="E52" s="310"/>
      <c r="F52" s="26"/>
      <c r="G52" s="462" t="s">
        <v>405</v>
      </c>
      <c r="H52" s="166">
        <f>ROUND(+H27,2)</f>
        <v>0</v>
      </c>
    </row>
    <row r="53" spans="2:10" s="233" customFormat="1" x14ac:dyDescent="0.25">
      <c r="B53" s="311"/>
      <c r="C53" s="312"/>
      <c r="D53" s="312"/>
      <c r="E53" s="312"/>
      <c r="F53" s="12"/>
      <c r="G53" s="462" t="s">
        <v>406</v>
      </c>
      <c r="H53" s="166">
        <f>ROUND(+H30,2)</f>
        <v>0</v>
      </c>
      <c r="J53" s="234" t="s">
        <v>407</v>
      </c>
    </row>
    <row r="54" spans="2:10" s="137" customFormat="1" x14ac:dyDescent="0.25">
      <c r="B54" s="138"/>
      <c r="C54" s="138"/>
      <c r="D54" s="138"/>
      <c r="E54" s="138"/>
      <c r="F54" s="138"/>
      <c r="G54" s="138"/>
      <c r="H54" s="33"/>
      <c r="J54" s="233"/>
    </row>
    <row r="55" spans="2:10" x14ac:dyDescent="0.25">
      <c r="B55" s="8"/>
      <c r="C55" s="8"/>
      <c r="D55" s="8"/>
      <c r="E55" s="8"/>
      <c r="F55" s="812" t="s">
        <v>91</v>
      </c>
      <c r="G55" s="812"/>
      <c r="H55" s="165">
        <f>ROUND(+H37+H43+H48+H36+H42+H47,2)</f>
        <v>0</v>
      </c>
      <c r="J55" s="501" t="s">
        <v>416</v>
      </c>
    </row>
  </sheetData>
  <sheetProtection sheet="1" objects="1" scenarios="1" formatCells="0" formatRows="0" insertRows="0"/>
  <mergeCells count="7">
    <mergeCell ref="B1:G1"/>
    <mergeCell ref="B2:H2"/>
    <mergeCell ref="F55:G55"/>
    <mergeCell ref="F3:G3"/>
    <mergeCell ref="H3:H4"/>
    <mergeCell ref="B3:E4"/>
    <mergeCell ref="B33:H33"/>
  </mergeCells>
  <printOptions horizontalCentered="1"/>
  <pageMargins left="0.25" right="0.25" top="0.25" bottom="0.2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pane ySplit="3" topLeftCell="A4" activePane="bottomLeft" state="frozen"/>
      <selection pane="bottomLeft" activeCell="A4" sqref="A4"/>
    </sheetView>
  </sheetViews>
  <sheetFormatPr defaultRowHeight="15" x14ac:dyDescent="0.25"/>
  <cols>
    <col min="1" max="5" width="18.140625" style="8" customWidth="1"/>
    <col min="6" max="6" width="18.140625" style="138" customWidth="1"/>
    <col min="7" max="7" width="18.140625" style="232" customWidth="1"/>
    <col min="8" max="8" width="18.140625" style="8" customWidth="1"/>
    <col min="9" max="9" width="2.28515625" style="8" customWidth="1"/>
    <col min="10" max="11" width="9.140625" style="8"/>
    <col min="12" max="12" width="14.42578125" style="8" bestFit="1" customWidth="1"/>
    <col min="13" max="14" width="9.140625" style="8"/>
    <col min="15" max="15" width="9.7109375" style="8" bestFit="1" customWidth="1"/>
    <col min="16" max="16384" width="9.140625" style="8"/>
  </cols>
  <sheetData>
    <row r="1" spans="1:15" ht="20.25" customHeight="1" x14ac:dyDescent="0.25">
      <c r="A1" s="814" t="s">
        <v>230</v>
      </c>
      <c r="B1" s="814"/>
      <c r="C1" s="814"/>
      <c r="D1" s="814"/>
      <c r="E1" s="814"/>
      <c r="F1" s="814"/>
      <c r="G1" s="424"/>
      <c r="H1" s="148">
        <f>+'Section A'!D3</f>
        <v>0</v>
      </c>
      <c r="J1" s="235" t="s">
        <v>339</v>
      </c>
    </row>
    <row r="2" spans="1:15" ht="39" customHeight="1" x14ac:dyDescent="0.25">
      <c r="A2" s="819" t="s">
        <v>315</v>
      </c>
      <c r="B2" s="819"/>
      <c r="C2" s="819"/>
      <c r="D2" s="819"/>
      <c r="E2" s="819"/>
      <c r="F2" s="819"/>
      <c r="G2" s="819"/>
      <c r="H2" s="819"/>
      <c r="I2" s="30"/>
      <c r="J2" s="30"/>
    </row>
    <row r="3" spans="1:15" x14ac:dyDescent="0.25">
      <c r="A3" s="46" t="s">
        <v>7</v>
      </c>
      <c r="B3" s="47"/>
      <c r="C3" s="47"/>
      <c r="D3" s="48" t="s">
        <v>85</v>
      </c>
      <c r="E3" s="49" t="s">
        <v>304</v>
      </c>
      <c r="F3" s="49" t="s">
        <v>305</v>
      </c>
      <c r="G3" s="49" t="s">
        <v>390</v>
      </c>
      <c r="H3" s="50" t="s">
        <v>86</v>
      </c>
      <c r="J3" s="15"/>
    </row>
    <row r="4" spans="1:15" ht="21.75" customHeight="1" x14ac:dyDescent="0.25">
      <c r="A4" s="120" t="s">
        <v>362</v>
      </c>
      <c r="B4" s="120"/>
      <c r="C4" s="35"/>
      <c r="D4" s="168">
        <f>+Personnel!H40</f>
        <v>0</v>
      </c>
      <c r="E4" s="169">
        <f>+Personnel!H46</f>
        <v>0</v>
      </c>
      <c r="F4" s="169">
        <f>+Personnel!H51</f>
        <v>0</v>
      </c>
      <c r="G4" s="169">
        <f>+Personnel!H56</f>
        <v>0</v>
      </c>
      <c r="H4" s="169">
        <f>SUM(D4:G4)</f>
        <v>0</v>
      </c>
      <c r="I4" s="130"/>
      <c r="J4" s="15"/>
      <c r="L4" s="596">
        <f>+D4-'Section A'!C12</f>
        <v>0</v>
      </c>
      <c r="M4" s="596">
        <f>+E4-'Section B - Cash'!C16</f>
        <v>0</v>
      </c>
      <c r="N4" s="596">
        <f>+F4-'Section B - In-Kind'!C16</f>
        <v>0</v>
      </c>
      <c r="O4" s="596">
        <f>+G4-'Section B - Leverage'!C16</f>
        <v>0</v>
      </c>
    </row>
    <row r="5" spans="1:15" s="232" customFormat="1" ht="21.75" customHeight="1" x14ac:dyDescent="0.25">
      <c r="A5" s="271" t="s">
        <v>363</v>
      </c>
      <c r="B5" s="271"/>
      <c r="C5" s="192"/>
      <c r="D5" s="168">
        <f>+Personnel!H41</f>
        <v>0</v>
      </c>
      <c r="E5" s="169">
        <f>+Personnel!H47</f>
        <v>0</v>
      </c>
      <c r="F5" s="169">
        <f>+Personnel!H52</f>
        <v>0</v>
      </c>
      <c r="G5" s="169">
        <f>+Personnel!H57</f>
        <v>0</v>
      </c>
      <c r="H5" s="169">
        <f t="shared" ref="H5:H39" si="0">SUM(D5:G5)</f>
        <v>0</v>
      </c>
      <c r="I5" s="130"/>
      <c r="J5" s="211"/>
      <c r="L5" s="596">
        <f>+D5-'Section A'!C13</f>
        <v>0</v>
      </c>
      <c r="M5" s="596">
        <f>+E5-'Section B - Cash'!C17</f>
        <v>0</v>
      </c>
      <c r="N5" s="596">
        <f>+F5-'Section B - In-Kind'!C17</f>
        <v>0</v>
      </c>
      <c r="O5" s="596">
        <f>+G5-'Section B - Leverage'!C17</f>
        <v>0</v>
      </c>
    </row>
    <row r="6" spans="1:15" ht="21.75" customHeight="1" x14ac:dyDescent="0.25">
      <c r="A6" s="120" t="s">
        <v>364</v>
      </c>
      <c r="B6" s="120"/>
      <c r="C6" s="35"/>
      <c r="D6" s="168">
        <f>+'Fringe Benefits'!H39</f>
        <v>0</v>
      </c>
      <c r="E6" s="169">
        <f>+'Fringe Benefits'!H45</f>
        <v>0</v>
      </c>
      <c r="F6" s="169">
        <f>+'Fringe Benefits'!H50</f>
        <v>0</v>
      </c>
      <c r="G6" s="169">
        <f>+'Fringe Benefits'!H55</f>
        <v>0</v>
      </c>
      <c r="H6" s="169">
        <f t="shared" si="0"/>
        <v>0</v>
      </c>
      <c r="I6" s="130"/>
      <c r="J6" s="15"/>
      <c r="L6" s="596">
        <f>+D6-'Section A'!C14</f>
        <v>0</v>
      </c>
      <c r="M6" s="596">
        <f>+E6-'Section B - Cash'!C18</f>
        <v>0</v>
      </c>
      <c r="N6" s="596">
        <f>+F6-'Section B - In-Kind'!C18</f>
        <v>0</v>
      </c>
      <c r="O6" s="596">
        <f>+G6-'Section B - Leverage'!C18</f>
        <v>0</v>
      </c>
    </row>
    <row r="7" spans="1:15" s="232" customFormat="1" ht="21.75" customHeight="1" x14ac:dyDescent="0.25">
      <c r="A7" s="271" t="s">
        <v>365</v>
      </c>
      <c r="B7" s="271"/>
      <c r="C7" s="192"/>
      <c r="D7" s="168">
        <f>+'Fringe Benefits'!H40</f>
        <v>0</v>
      </c>
      <c r="E7" s="169">
        <f>+'Fringe Benefits'!H46</f>
        <v>0</v>
      </c>
      <c r="F7" s="169">
        <f>+'Fringe Benefits'!H51</f>
        <v>0</v>
      </c>
      <c r="G7" s="169">
        <f>+'Fringe Benefits'!H56</f>
        <v>0</v>
      </c>
      <c r="H7" s="169">
        <f t="shared" si="0"/>
        <v>0</v>
      </c>
      <c r="I7" s="130"/>
      <c r="J7" s="211"/>
      <c r="L7" s="596">
        <f>+D7-'Section A'!C15</f>
        <v>0</v>
      </c>
      <c r="M7" s="596">
        <f>+E7-'Section B - Cash'!C19</f>
        <v>0</v>
      </c>
      <c r="N7" s="596">
        <f>+F7-'Section B - In-Kind'!C19</f>
        <v>0</v>
      </c>
      <c r="O7" s="596">
        <f>+G7-'Section B - Leverage'!C19</f>
        <v>0</v>
      </c>
    </row>
    <row r="8" spans="1:15" ht="21.75" customHeight="1" x14ac:dyDescent="0.25">
      <c r="A8" s="120" t="s">
        <v>366</v>
      </c>
      <c r="B8" s="120"/>
      <c r="C8" s="35"/>
      <c r="D8" s="168">
        <f>+Travel!I40</f>
        <v>0</v>
      </c>
      <c r="E8" s="169">
        <f>+Travel!I46</f>
        <v>0</v>
      </c>
      <c r="F8" s="169">
        <f>+Travel!I51</f>
        <v>0</v>
      </c>
      <c r="G8" s="169">
        <f>+Travel!I56</f>
        <v>0</v>
      </c>
      <c r="H8" s="169">
        <f t="shared" si="0"/>
        <v>0</v>
      </c>
      <c r="I8" s="130"/>
      <c r="J8" s="15"/>
      <c r="L8" s="596">
        <f>+D8-'Section A'!C16</f>
        <v>0</v>
      </c>
      <c r="M8" s="596">
        <f>+E8-'Section B - Cash'!C20</f>
        <v>0</v>
      </c>
      <c r="N8" s="596">
        <f>+F8-'Section B - In-Kind'!C20</f>
        <v>0</v>
      </c>
      <c r="O8" s="596">
        <f>+G8-'Section B - Leverage'!C20</f>
        <v>0</v>
      </c>
    </row>
    <row r="9" spans="1:15" s="232" customFormat="1" ht="21.75" customHeight="1" x14ac:dyDescent="0.25">
      <c r="A9" s="271" t="s">
        <v>361</v>
      </c>
      <c r="B9" s="271"/>
      <c r="C9" s="192"/>
      <c r="D9" s="168">
        <f>+Travel!I41</f>
        <v>0</v>
      </c>
      <c r="E9" s="169">
        <f>+Travel!I47</f>
        <v>0</v>
      </c>
      <c r="F9" s="169">
        <f>+Travel!I52</f>
        <v>0</v>
      </c>
      <c r="G9" s="169">
        <f>+Travel!I57</f>
        <v>0</v>
      </c>
      <c r="H9" s="169">
        <f t="shared" si="0"/>
        <v>0</v>
      </c>
      <c r="I9" s="130"/>
      <c r="J9" s="211"/>
      <c r="L9" s="596">
        <f>+D9-'Section A'!C17</f>
        <v>0</v>
      </c>
      <c r="M9" s="596">
        <f>+E9-'Section B - Cash'!C21</f>
        <v>0</v>
      </c>
      <c r="N9" s="596">
        <f>+F9-'Section B - In-Kind'!C21</f>
        <v>0</v>
      </c>
      <c r="O9" s="596">
        <f>+G9-'Section B - Leverage'!C21</f>
        <v>0</v>
      </c>
    </row>
    <row r="10" spans="1:15" ht="21.75" customHeight="1" x14ac:dyDescent="0.25">
      <c r="A10" s="120" t="s">
        <v>355</v>
      </c>
      <c r="B10" s="120"/>
      <c r="C10" s="35"/>
      <c r="D10" s="168">
        <f>+'Equipment '!G33</f>
        <v>0</v>
      </c>
      <c r="E10" s="169">
        <f>+'Equipment '!G39</f>
        <v>0</v>
      </c>
      <c r="F10" s="169">
        <f>+'Equipment '!G44</f>
        <v>0</v>
      </c>
      <c r="G10" s="169">
        <f>+'Equipment '!G49</f>
        <v>0</v>
      </c>
      <c r="H10" s="169">
        <f t="shared" si="0"/>
        <v>0</v>
      </c>
      <c r="I10" s="130"/>
      <c r="J10" s="15"/>
      <c r="L10" s="596">
        <f>+D10-'Section A'!C18</f>
        <v>0</v>
      </c>
      <c r="M10" s="596">
        <f>+E10-'Section B - Cash'!C22</f>
        <v>0</v>
      </c>
      <c r="N10" s="596">
        <f>+F10-'Section B - In-Kind'!C22</f>
        <v>0</v>
      </c>
      <c r="O10" s="596">
        <f>+G10-'Section B - Leverage'!C22</f>
        <v>0</v>
      </c>
    </row>
    <row r="11" spans="1:15" s="232" customFormat="1" ht="21.75" customHeight="1" x14ac:dyDescent="0.25">
      <c r="A11" s="271" t="s">
        <v>356</v>
      </c>
      <c r="B11" s="271"/>
      <c r="C11" s="192"/>
      <c r="D11" s="168">
        <f>+'Equipment '!G34</f>
        <v>0</v>
      </c>
      <c r="E11" s="169">
        <f>+'Equipment '!G40</f>
        <v>0</v>
      </c>
      <c r="F11" s="169">
        <f>+'Equipment '!G45</f>
        <v>0</v>
      </c>
      <c r="G11" s="169">
        <f>+'Equipment '!G50</f>
        <v>0</v>
      </c>
      <c r="H11" s="169">
        <f t="shared" si="0"/>
        <v>0</v>
      </c>
      <c r="I11" s="130"/>
      <c r="J11" s="211"/>
      <c r="L11" s="596">
        <f>+D11-'Section A'!C19</f>
        <v>0</v>
      </c>
      <c r="M11" s="596">
        <f>+E11-'Section B - Cash'!C23</f>
        <v>0</v>
      </c>
      <c r="N11" s="596">
        <f>+F11-'Section B - In-Kind'!C23</f>
        <v>0</v>
      </c>
      <c r="O11" s="596">
        <f>+G11-'Section B - Leverage'!C23</f>
        <v>0</v>
      </c>
    </row>
    <row r="12" spans="1:15" ht="21.75" customHeight="1" x14ac:dyDescent="0.25">
      <c r="A12" s="120" t="s">
        <v>357</v>
      </c>
      <c r="B12" s="120"/>
      <c r="C12" s="35"/>
      <c r="D12" s="168">
        <f>+Supplies!H42</f>
        <v>0</v>
      </c>
      <c r="E12" s="169">
        <f>+Supplies!H48</f>
        <v>0</v>
      </c>
      <c r="F12" s="169">
        <f>+Supplies!H53</f>
        <v>0</v>
      </c>
      <c r="G12" s="169">
        <f>+Supplies!H58</f>
        <v>0</v>
      </c>
      <c r="H12" s="169">
        <f t="shared" si="0"/>
        <v>0</v>
      </c>
      <c r="I12" s="130"/>
      <c r="J12" s="15"/>
      <c r="L12" s="596">
        <f>+D12-'Section A'!C20</f>
        <v>0</v>
      </c>
      <c r="M12" s="596">
        <f>+E12-'Section B - Cash'!C24</f>
        <v>0</v>
      </c>
      <c r="N12" s="596">
        <f>+F12-'Section B - In-Kind'!C24</f>
        <v>0</v>
      </c>
      <c r="O12" s="596">
        <f>+G12-'Section B - Leverage'!C24</f>
        <v>0</v>
      </c>
    </row>
    <row r="13" spans="1:15" s="232" customFormat="1" ht="21.75" customHeight="1" x14ac:dyDescent="0.25">
      <c r="A13" s="271" t="s">
        <v>358</v>
      </c>
      <c r="B13" s="271"/>
      <c r="C13" s="192"/>
      <c r="D13" s="168">
        <f>+Supplies!H43</f>
        <v>0</v>
      </c>
      <c r="E13" s="169">
        <f>+Supplies!H49</f>
        <v>0</v>
      </c>
      <c r="F13" s="169">
        <f>+Supplies!H54</f>
        <v>0</v>
      </c>
      <c r="G13" s="169">
        <f>+Supplies!H59</f>
        <v>0</v>
      </c>
      <c r="H13" s="169">
        <f t="shared" si="0"/>
        <v>0</v>
      </c>
      <c r="I13" s="130"/>
      <c r="J13" s="211"/>
      <c r="L13" s="596">
        <f>+D13-'Section A'!C21</f>
        <v>0</v>
      </c>
      <c r="M13" s="596">
        <f>+E13-'Section B - Cash'!C25</f>
        <v>0</v>
      </c>
      <c r="N13" s="596">
        <f>+F13-'Section B - In-Kind'!C25</f>
        <v>0</v>
      </c>
      <c r="O13" s="596">
        <f>+G13-'Section B - Leverage'!C25</f>
        <v>0</v>
      </c>
    </row>
    <row r="14" spans="1:15" ht="21.75" customHeight="1" x14ac:dyDescent="0.25">
      <c r="A14" s="120" t="s">
        <v>359</v>
      </c>
      <c r="B14" s="120"/>
      <c r="C14" s="35"/>
      <c r="D14" s="168">
        <f>+'Contractual Services'!G42</f>
        <v>0</v>
      </c>
      <c r="E14" s="169">
        <f>+'Contractual Services'!G48</f>
        <v>0</v>
      </c>
      <c r="F14" s="169">
        <f>+'Contractual Services'!G53</f>
        <v>0</v>
      </c>
      <c r="G14" s="169">
        <f>+'Contractual Services'!G58</f>
        <v>0</v>
      </c>
      <c r="H14" s="169">
        <f t="shared" si="0"/>
        <v>0</v>
      </c>
      <c r="I14" s="130"/>
      <c r="J14" s="15"/>
      <c r="L14" s="596">
        <f>+D14-'Section A'!C22</f>
        <v>0</v>
      </c>
      <c r="M14" s="596">
        <f>+E14-'Section B - Cash'!C26</f>
        <v>0</v>
      </c>
      <c r="N14" s="596">
        <f>+F14-'Section B - In-Kind'!C26</f>
        <v>0</v>
      </c>
      <c r="O14" s="596">
        <f>+G14-'Section B - Leverage'!C26</f>
        <v>0</v>
      </c>
    </row>
    <row r="15" spans="1:15" s="232" customFormat="1" ht="21.75" customHeight="1" x14ac:dyDescent="0.25">
      <c r="A15" s="271" t="s">
        <v>360</v>
      </c>
      <c r="B15" s="271"/>
      <c r="C15" s="192"/>
      <c r="D15" s="168">
        <f>+'Contractual Services'!G43</f>
        <v>0</v>
      </c>
      <c r="E15" s="169">
        <f>+'Contractual Services'!G49</f>
        <v>0</v>
      </c>
      <c r="F15" s="169">
        <f>+'Contractual Services'!G54</f>
        <v>0</v>
      </c>
      <c r="G15" s="169">
        <f>+'Contractual Services'!G59</f>
        <v>0</v>
      </c>
      <c r="H15" s="169">
        <f t="shared" si="0"/>
        <v>0</v>
      </c>
      <c r="I15" s="130"/>
      <c r="J15" s="211"/>
      <c r="L15" s="596">
        <f>+D15-'Section A'!C23</f>
        <v>0</v>
      </c>
      <c r="M15" s="596">
        <f>+E15-'Section B - Cash'!C27</f>
        <v>0</v>
      </c>
      <c r="N15" s="596">
        <f>+F15-'Section B - In-Kind'!C27</f>
        <v>0</v>
      </c>
      <c r="O15" s="596">
        <f>+G15-'Section B - Leverage'!C27</f>
        <v>0</v>
      </c>
    </row>
    <row r="16" spans="1:15" ht="21.75" customHeight="1" x14ac:dyDescent="0.25">
      <c r="A16" s="441" t="s">
        <v>393</v>
      </c>
      <c r="B16" s="441"/>
      <c r="C16" s="442"/>
      <c r="D16" s="443">
        <f>+Consultant!I37</f>
        <v>0</v>
      </c>
      <c r="E16" s="444">
        <f>+Consultant!I41</f>
        <v>0</v>
      </c>
      <c r="F16" s="444">
        <f>+Consultant!I46</f>
        <v>0</v>
      </c>
      <c r="G16" s="444">
        <f>+Consultant!I51</f>
        <v>0</v>
      </c>
      <c r="H16" s="169">
        <f t="shared" si="0"/>
        <v>0</v>
      </c>
      <c r="I16" s="130"/>
      <c r="J16" s="15"/>
      <c r="L16" s="596"/>
      <c r="M16" s="596">
        <f>+E16-'Section B - Cash'!C28</f>
        <v>0</v>
      </c>
      <c r="N16" s="596">
        <f>+F16-'Section B - In-Kind'!C28</f>
        <v>0</v>
      </c>
      <c r="O16" s="596">
        <f>+G16-'Section B - Leverage'!C28</f>
        <v>0</v>
      </c>
    </row>
    <row r="17" spans="1:15" s="232" customFormat="1" ht="21.75" customHeight="1" x14ac:dyDescent="0.25">
      <c r="A17" s="441" t="s">
        <v>394</v>
      </c>
      <c r="B17" s="441"/>
      <c r="C17" s="442"/>
      <c r="D17" s="443">
        <v>0</v>
      </c>
      <c r="E17" s="444">
        <f>+Consultant!I42</f>
        <v>0</v>
      </c>
      <c r="F17" s="444">
        <f>+Consultant!I47</f>
        <v>0</v>
      </c>
      <c r="G17" s="444">
        <f>+Consultant!I52</f>
        <v>0</v>
      </c>
      <c r="H17" s="169">
        <f t="shared" si="0"/>
        <v>0</v>
      </c>
      <c r="I17" s="130"/>
      <c r="J17" s="211"/>
      <c r="L17" s="596"/>
      <c r="M17" s="596">
        <f>+E17-'Section B - Cash'!C29</f>
        <v>0</v>
      </c>
      <c r="N17" s="596">
        <f>+F17-'Section B - In-Kind'!C29</f>
        <v>0</v>
      </c>
      <c r="O17" s="596">
        <f>+G17-'Section B - Leverage'!C29</f>
        <v>0</v>
      </c>
    </row>
    <row r="18" spans="1:15" ht="21.75" customHeight="1" x14ac:dyDescent="0.25">
      <c r="A18" s="445" t="s">
        <v>395</v>
      </c>
      <c r="B18" s="445"/>
      <c r="C18" s="442"/>
      <c r="D18" s="443">
        <f>+'Construction '!G31</f>
        <v>0</v>
      </c>
      <c r="E18" s="444">
        <f>+'Construction '!G36</f>
        <v>0</v>
      </c>
      <c r="F18" s="444">
        <f>+'Construction '!G41</f>
        <v>0</v>
      </c>
      <c r="G18" s="444">
        <f>+'Construction '!G46</f>
        <v>0</v>
      </c>
      <c r="H18" s="169">
        <f t="shared" si="0"/>
        <v>0</v>
      </c>
      <c r="I18" s="130"/>
      <c r="J18" s="15"/>
      <c r="L18" s="596"/>
      <c r="M18" s="596">
        <f>+E18-'Section B - Cash'!C30</f>
        <v>0</v>
      </c>
      <c r="N18" s="596">
        <f>+F18-'Section B - In-Kind'!C30</f>
        <v>0</v>
      </c>
      <c r="O18" s="596">
        <f>+G18-'Section B - Leverage'!C30</f>
        <v>0</v>
      </c>
    </row>
    <row r="19" spans="1:15" s="232" customFormat="1" ht="21.75" customHeight="1" x14ac:dyDescent="0.25">
      <c r="A19" s="445" t="s">
        <v>396</v>
      </c>
      <c r="B19" s="445"/>
      <c r="C19" s="442"/>
      <c r="D19" s="443">
        <v>0</v>
      </c>
      <c r="E19" s="444">
        <f>+'Construction '!G37</f>
        <v>0</v>
      </c>
      <c r="F19" s="444">
        <f>+'Construction '!G42</f>
        <v>0</v>
      </c>
      <c r="G19" s="444">
        <f>+'Construction '!G47</f>
        <v>0</v>
      </c>
      <c r="H19" s="169">
        <f t="shared" si="0"/>
        <v>0</v>
      </c>
      <c r="I19" s="130"/>
      <c r="J19" s="211"/>
      <c r="L19" s="596"/>
      <c r="M19" s="596">
        <f>+E19-'Section B - Cash'!C31</f>
        <v>0</v>
      </c>
      <c r="N19" s="596">
        <f>+F19-'Section B - In-Kind'!C31</f>
        <v>0</v>
      </c>
      <c r="O19" s="596">
        <f>+G19-'Section B - Leverage'!C31</f>
        <v>0</v>
      </c>
    </row>
    <row r="20" spans="1:15" ht="21.75" customHeight="1" x14ac:dyDescent="0.25">
      <c r="A20" s="441" t="s">
        <v>397</v>
      </c>
      <c r="B20" s="441"/>
      <c r="C20" s="441"/>
      <c r="D20" s="443">
        <f>+'Occupancy '!H35</f>
        <v>0</v>
      </c>
      <c r="E20" s="444">
        <f>+'Occupancy '!H40</f>
        <v>0</v>
      </c>
      <c r="F20" s="444">
        <f>+'Occupancy '!H45</f>
        <v>0</v>
      </c>
      <c r="G20" s="444">
        <f>+'Occupancy '!H50</f>
        <v>0</v>
      </c>
      <c r="H20" s="169">
        <f t="shared" si="0"/>
        <v>0</v>
      </c>
      <c r="I20" s="130"/>
      <c r="J20" s="15"/>
      <c r="L20" s="596"/>
      <c r="M20" s="596">
        <f>+E20-'Section B - Cash'!C32</f>
        <v>0</v>
      </c>
      <c r="N20" s="596">
        <f>+F20-'Section B - In-Kind'!C32</f>
        <v>0</v>
      </c>
      <c r="O20" s="596">
        <f>+G20-'Section B - Leverage'!C32</f>
        <v>0</v>
      </c>
    </row>
    <row r="21" spans="1:15" s="232" customFormat="1" ht="21.75" customHeight="1" x14ac:dyDescent="0.25">
      <c r="A21" s="441" t="s">
        <v>398</v>
      </c>
      <c r="B21" s="441"/>
      <c r="C21" s="441"/>
      <c r="D21" s="443">
        <v>0</v>
      </c>
      <c r="E21" s="444">
        <f>+'Occupancy '!H41</f>
        <v>0</v>
      </c>
      <c r="F21" s="444">
        <f>+'Occupancy '!H46</f>
        <v>0</v>
      </c>
      <c r="G21" s="444">
        <f>+'Occupancy '!H51</f>
        <v>0</v>
      </c>
      <c r="H21" s="169">
        <f t="shared" si="0"/>
        <v>0</v>
      </c>
      <c r="I21" s="130"/>
      <c r="J21" s="211"/>
      <c r="L21" s="596"/>
      <c r="M21" s="596">
        <f>+E21-'Section B - Cash'!C33</f>
        <v>0</v>
      </c>
      <c r="N21" s="596">
        <f>+F21-'Section B - In-Kind'!C33</f>
        <v>0</v>
      </c>
      <c r="O21" s="596">
        <f>+G21-'Section B - Leverage'!C33</f>
        <v>0</v>
      </c>
    </row>
    <row r="22" spans="1:15" ht="21.75" customHeight="1" x14ac:dyDescent="0.25">
      <c r="A22" s="441" t="s">
        <v>399</v>
      </c>
      <c r="B22" s="441"/>
      <c r="C22" s="442"/>
      <c r="D22" s="443">
        <f>+'R &amp; D '!G32</f>
        <v>0</v>
      </c>
      <c r="E22" s="444">
        <f>+'R &amp; D '!G37</f>
        <v>0</v>
      </c>
      <c r="F22" s="444">
        <f>+'R &amp; D '!G42</f>
        <v>0</v>
      </c>
      <c r="G22" s="444">
        <f>+'R &amp; D '!G47</f>
        <v>0</v>
      </c>
      <c r="H22" s="169">
        <f t="shared" si="0"/>
        <v>0</v>
      </c>
      <c r="I22" s="130"/>
      <c r="J22" s="15"/>
      <c r="L22" s="596"/>
      <c r="M22" s="596">
        <f>+E22-'Section B - Cash'!C34</f>
        <v>0</v>
      </c>
      <c r="N22" s="596">
        <f>+F22-'Section B - In-Kind'!C34</f>
        <v>0</v>
      </c>
      <c r="O22" s="596">
        <f>+G22-'Section B - Leverage'!C34</f>
        <v>0</v>
      </c>
    </row>
    <row r="23" spans="1:15" s="232" customFormat="1" ht="21.75" customHeight="1" x14ac:dyDescent="0.25">
      <c r="A23" s="441" t="s">
        <v>400</v>
      </c>
      <c r="B23" s="441"/>
      <c r="C23" s="442"/>
      <c r="D23" s="443">
        <v>0</v>
      </c>
      <c r="E23" s="444">
        <f>+'R &amp; D '!G38</f>
        <v>0</v>
      </c>
      <c r="F23" s="444">
        <f>+'R &amp; D '!G43</f>
        <v>0</v>
      </c>
      <c r="G23" s="444">
        <f>+'R &amp; D '!G48</f>
        <v>0</v>
      </c>
      <c r="H23" s="169">
        <f t="shared" si="0"/>
        <v>0</v>
      </c>
      <c r="I23" s="130"/>
      <c r="J23" s="211"/>
      <c r="L23" s="596"/>
      <c r="M23" s="596">
        <f>+E23-'Section B - Cash'!C35</f>
        <v>0</v>
      </c>
      <c r="N23" s="596">
        <f>+F23-'Section B - In-Kind'!C35</f>
        <v>0</v>
      </c>
      <c r="O23" s="596">
        <f>+G23-'Section B - Leverage'!C35</f>
        <v>0</v>
      </c>
    </row>
    <row r="24" spans="1:15" ht="21.75" customHeight="1" x14ac:dyDescent="0.25">
      <c r="A24" s="441" t="s">
        <v>367</v>
      </c>
      <c r="B24" s="441"/>
      <c r="C24" s="442"/>
      <c r="D24" s="443">
        <f>+'Telecommunications '!G37</f>
        <v>0</v>
      </c>
      <c r="E24" s="444">
        <f>+'Telecommunications '!G43</f>
        <v>0</v>
      </c>
      <c r="F24" s="444">
        <f>+'Telecommunications '!G48</f>
        <v>0</v>
      </c>
      <c r="G24" s="444">
        <f>+'Telecommunications '!G53</f>
        <v>0</v>
      </c>
      <c r="H24" s="169">
        <f t="shared" si="0"/>
        <v>0</v>
      </c>
      <c r="I24" s="131"/>
      <c r="J24" s="15"/>
      <c r="L24" s="596">
        <f>+D24-'Section A'!C28</f>
        <v>0</v>
      </c>
      <c r="M24" s="596">
        <f>+E24-'Section B - Cash'!C36</f>
        <v>0</v>
      </c>
      <c r="N24" s="596">
        <f>+F24-'Section B - In-Kind'!C36</f>
        <v>0</v>
      </c>
      <c r="O24" s="596">
        <f>+G24-'Section B - Leverage'!C36</f>
        <v>0</v>
      </c>
    </row>
    <row r="25" spans="1:15" s="232" customFormat="1" ht="21.75" customHeight="1" x14ac:dyDescent="0.25">
      <c r="A25" s="441" t="s">
        <v>368</v>
      </c>
      <c r="B25" s="441"/>
      <c r="C25" s="442"/>
      <c r="D25" s="443">
        <f>+'Telecommunications '!G38</f>
        <v>0</v>
      </c>
      <c r="E25" s="444">
        <f>+'Telecommunications '!G44</f>
        <v>0</v>
      </c>
      <c r="F25" s="444">
        <f>+'Telecommunications '!G49</f>
        <v>0</v>
      </c>
      <c r="G25" s="444">
        <f>+'Telecommunications '!G54</f>
        <v>0</v>
      </c>
      <c r="H25" s="169">
        <f t="shared" si="0"/>
        <v>0</v>
      </c>
      <c r="I25" s="131"/>
      <c r="J25" s="211"/>
      <c r="L25" s="596">
        <f>+D25-'Section A'!C29</f>
        <v>0</v>
      </c>
      <c r="M25" s="596">
        <f>+E25-'Section B - Cash'!C37</f>
        <v>0</v>
      </c>
      <c r="N25" s="596">
        <f>+F25-'Section B - In-Kind'!C37</f>
        <v>0</v>
      </c>
      <c r="O25" s="596">
        <f>+G25-'Section B - Leverage'!C37</f>
        <v>0</v>
      </c>
    </row>
    <row r="26" spans="1:15" ht="21.75" customHeight="1" x14ac:dyDescent="0.25">
      <c r="A26" s="441" t="s">
        <v>369</v>
      </c>
      <c r="B26" s="441"/>
      <c r="C26" s="442"/>
      <c r="D26" s="443">
        <f>+'Training &amp; Education'!G37</f>
        <v>0</v>
      </c>
      <c r="E26" s="444">
        <f>+'Training &amp; Education'!G43</f>
        <v>0</v>
      </c>
      <c r="F26" s="444">
        <f>+'Training &amp; Education'!G48</f>
        <v>0</v>
      </c>
      <c r="G26" s="444">
        <f>+'Training &amp; Education'!G53</f>
        <v>0</v>
      </c>
      <c r="H26" s="169">
        <f t="shared" si="0"/>
        <v>0</v>
      </c>
      <c r="I26" s="131"/>
      <c r="J26" s="15"/>
      <c r="L26" s="596">
        <f>+D26-'Section A'!C30</f>
        <v>0</v>
      </c>
      <c r="M26" s="596">
        <f>+E26-'Section B - Cash'!C38</f>
        <v>0</v>
      </c>
      <c r="N26" s="596">
        <f>+F26-'Section B - In-Kind'!C38</f>
        <v>0</v>
      </c>
      <c r="O26" s="596">
        <f>+G26-'Section B - Leverage'!C38</f>
        <v>0</v>
      </c>
    </row>
    <row r="27" spans="1:15" s="232" customFormat="1" ht="21.75" customHeight="1" x14ac:dyDescent="0.25">
      <c r="A27" s="441" t="s">
        <v>370</v>
      </c>
      <c r="B27" s="441"/>
      <c r="C27" s="442"/>
      <c r="D27" s="443">
        <f>+'Training &amp; Education'!G38</f>
        <v>0</v>
      </c>
      <c r="E27" s="444">
        <f>+'Training &amp; Education'!G44</f>
        <v>0</v>
      </c>
      <c r="F27" s="444">
        <f>+'Training &amp; Education'!G49</f>
        <v>0</v>
      </c>
      <c r="G27" s="444">
        <f>+'Training &amp; Education'!G54</f>
        <v>0</v>
      </c>
      <c r="H27" s="169">
        <f t="shared" si="0"/>
        <v>0</v>
      </c>
      <c r="I27" s="131"/>
      <c r="J27" s="211"/>
      <c r="L27" s="596">
        <f>+D27-'Section A'!C31</f>
        <v>0</v>
      </c>
      <c r="M27" s="596">
        <f>+E27-'Section B - Cash'!C39</f>
        <v>0</v>
      </c>
      <c r="N27" s="596">
        <f>+F27-'Section B - In-Kind'!C39</f>
        <v>0</v>
      </c>
      <c r="O27" s="596">
        <f>+G27-'Section B - Leverage'!C39</f>
        <v>0</v>
      </c>
    </row>
    <row r="28" spans="1:15" ht="21.75" customHeight="1" x14ac:dyDescent="0.25">
      <c r="A28" s="441" t="s">
        <v>371</v>
      </c>
      <c r="B28" s="441"/>
      <c r="C28" s="442"/>
      <c r="D28" s="443">
        <f>+'Direct Administrative '!H35</f>
        <v>0</v>
      </c>
      <c r="E28" s="444">
        <f>+'Direct Administrative '!H41</f>
        <v>0</v>
      </c>
      <c r="F28" s="444">
        <f>+'Direct Administrative '!H46</f>
        <v>0</v>
      </c>
      <c r="G28" s="444">
        <f>+'Direct Administrative '!H51</f>
        <v>0</v>
      </c>
      <c r="H28" s="169">
        <f t="shared" si="0"/>
        <v>0</v>
      </c>
      <c r="I28" s="131"/>
      <c r="J28" s="15"/>
      <c r="L28" s="596">
        <f>+D28-'Section A'!C32</f>
        <v>0</v>
      </c>
      <c r="M28" s="596">
        <f>+E28-'Section B - Cash'!C40</f>
        <v>0</v>
      </c>
      <c r="N28" s="596">
        <f>+F28-'Section B - In-Kind'!C40</f>
        <v>0</v>
      </c>
      <c r="O28" s="596">
        <f>+G28-'Section B - Leverage'!C40</f>
        <v>0</v>
      </c>
    </row>
    <row r="29" spans="1:15" s="232" customFormat="1" ht="21.75" customHeight="1" x14ac:dyDescent="0.25">
      <c r="A29" s="441" t="s">
        <v>372</v>
      </c>
      <c r="B29" s="441"/>
      <c r="C29" s="442"/>
      <c r="D29" s="443">
        <f>+'Direct Administrative '!H36</f>
        <v>0</v>
      </c>
      <c r="E29" s="444">
        <f>+'Direct Administrative '!H42</f>
        <v>0</v>
      </c>
      <c r="F29" s="444">
        <f>+'Direct Administrative '!H47</f>
        <v>0</v>
      </c>
      <c r="G29" s="444">
        <f>+'Direct Administrative '!H52</f>
        <v>0</v>
      </c>
      <c r="H29" s="169">
        <f t="shared" si="0"/>
        <v>0</v>
      </c>
      <c r="I29" s="131"/>
      <c r="J29" s="211"/>
      <c r="L29" s="596">
        <f>+D29-'Section A'!C33</f>
        <v>0</v>
      </c>
      <c r="M29" s="596">
        <f>+E29-'Section B - Cash'!C41</f>
        <v>0</v>
      </c>
      <c r="N29" s="596">
        <f>+F29-'Section B - In-Kind'!C41</f>
        <v>0</v>
      </c>
      <c r="O29" s="596">
        <f>+G29-'Section B - Leverage'!C41</f>
        <v>0</v>
      </c>
    </row>
    <row r="30" spans="1:15" ht="21.75" customHeight="1" x14ac:dyDescent="0.25">
      <c r="A30" s="441" t="s">
        <v>401</v>
      </c>
      <c r="B30" s="441"/>
      <c r="C30" s="442"/>
      <c r="D30" s="443">
        <f>+'Miscellaneous (other) Costs '!G35</f>
        <v>0</v>
      </c>
      <c r="E30" s="444">
        <f>+'Miscellaneous (other) Costs '!G40</f>
        <v>0</v>
      </c>
      <c r="F30" s="444">
        <f>+'Miscellaneous (other) Costs '!G45</f>
        <v>0</v>
      </c>
      <c r="G30" s="444">
        <f>+'Miscellaneous (other) Costs '!G50</f>
        <v>0</v>
      </c>
      <c r="H30" s="169">
        <f t="shared" si="0"/>
        <v>0</v>
      </c>
      <c r="I30" s="131"/>
      <c r="J30" s="15"/>
      <c r="L30" s="596"/>
      <c r="M30" s="596">
        <f>+E30-'Section B - Cash'!C42</f>
        <v>0</v>
      </c>
      <c r="N30" s="596">
        <f>+F30-'Section B - In-Kind'!C42</f>
        <v>0</v>
      </c>
      <c r="O30" s="596">
        <f>+G30-'Section B - Leverage'!C42</f>
        <v>0</v>
      </c>
    </row>
    <row r="31" spans="1:15" s="232" customFormat="1" ht="21.75" customHeight="1" x14ac:dyDescent="0.25">
      <c r="A31" s="441" t="s">
        <v>402</v>
      </c>
      <c r="B31" s="441"/>
      <c r="C31" s="442"/>
      <c r="D31" s="443">
        <v>0</v>
      </c>
      <c r="E31" s="444">
        <f>+'Miscellaneous (other) Costs '!G41</f>
        <v>0</v>
      </c>
      <c r="F31" s="444">
        <f>+'Miscellaneous (other) Costs '!G46</f>
        <v>0</v>
      </c>
      <c r="G31" s="444">
        <f>+'Miscellaneous (other) Costs '!G51</f>
        <v>0</v>
      </c>
      <c r="H31" s="169">
        <f t="shared" si="0"/>
        <v>0</v>
      </c>
      <c r="I31" s="131"/>
      <c r="J31" s="211"/>
      <c r="L31" s="596"/>
      <c r="M31" s="596">
        <f>+E31-'Section B - Cash'!C43</f>
        <v>0</v>
      </c>
      <c r="N31" s="596">
        <f>+F31-'Section B - In-Kind'!C43</f>
        <v>0</v>
      </c>
      <c r="O31" s="596">
        <f>+G31-'Section B - Leverage'!C43</f>
        <v>0</v>
      </c>
    </row>
    <row r="32" spans="1:15" ht="21.75" customHeight="1" x14ac:dyDescent="0.25">
      <c r="A32" s="120" t="s">
        <v>373</v>
      </c>
      <c r="B32" s="120"/>
      <c r="C32" s="35"/>
      <c r="D32" s="168">
        <f>+Training!G39</f>
        <v>0</v>
      </c>
      <c r="E32" s="169">
        <f>+Training!G45</f>
        <v>0</v>
      </c>
      <c r="F32" s="169">
        <f>+Training!G50</f>
        <v>0</v>
      </c>
      <c r="G32" s="169">
        <f>+Training!G55</f>
        <v>0</v>
      </c>
      <c r="H32" s="169">
        <f t="shared" si="0"/>
        <v>0</v>
      </c>
      <c r="I32" s="131"/>
      <c r="J32" s="15"/>
      <c r="L32" s="596">
        <f>+D32-'Section A'!C35</f>
        <v>0</v>
      </c>
      <c r="M32" s="596">
        <f>+E32-'Section B - Cash'!C44</f>
        <v>0</v>
      </c>
      <c r="N32" s="596">
        <f>+F32-'Section B - In-Kind'!C44</f>
        <v>0</v>
      </c>
      <c r="O32" s="596">
        <f>+G32-'Section B - Leverage'!C44</f>
        <v>0</v>
      </c>
    </row>
    <row r="33" spans="1:15" s="232" customFormat="1" ht="21.75" customHeight="1" x14ac:dyDescent="0.25">
      <c r="A33" s="271" t="s">
        <v>374</v>
      </c>
      <c r="B33" s="271"/>
      <c r="C33" s="192"/>
      <c r="D33" s="168">
        <f>+Training!G40</f>
        <v>0</v>
      </c>
      <c r="E33" s="169">
        <f>+Training!G46</f>
        <v>0</v>
      </c>
      <c r="F33" s="169">
        <f>+Training!G51</f>
        <v>0</v>
      </c>
      <c r="G33" s="169">
        <f>+Training!G56</f>
        <v>0</v>
      </c>
      <c r="H33" s="169">
        <f t="shared" si="0"/>
        <v>0</v>
      </c>
      <c r="I33" s="131"/>
      <c r="J33" s="211"/>
      <c r="L33" s="596">
        <f>+D33-'Section A'!C36</f>
        <v>0</v>
      </c>
      <c r="M33" s="596">
        <f>+E33-'Section B - Cash'!C45</f>
        <v>0</v>
      </c>
      <c r="N33" s="596">
        <f>+F33-'Section B - In-Kind'!C45</f>
        <v>0</v>
      </c>
      <c r="O33" s="596">
        <f>+G33-'Section B - Leverage'!C45</f>
        <v>0</v>
      </c>
    </row>
    <row r="34" spans="1:15" s="138" customFormat="1" ht="21.75" customHeight="1" x14ac:dyDescent="0.25">
      <c r="A34" s="175" t="s">
        <v>375</v>
      </c>
      <c r="B34" s="175"/>
      <c r="C34" s="35"/>
      <c r="D34" s="168">
        <f>+'Supportive Services'!G39</f>
        <v>0</v>
      </c>
      <c r="E34" s="169">
        <f>+'Supportive Services'!G45</f>
        <v>0</v>
      </c>
      <c r="F34" s="169">
        <f>+'Supportive Services'!G50</f>
        <v>0</v>
      </c>
      <c r="G34" s="169">
        <f>+'Supportive Services'!G55</f>
        <v>0</v>
      </c>
      <c r="H34" s="169">
        <f t="shared" si="0"/>
        <v>0</v>
      </c>
      <c r="I34" s="131"/>
      <c r="J34" s="139"/>
      <c r="L34" s="596">
        <f>+D34-'Section A'!C37</f>
        <v>0</v>
      </c>
      <c r="M34" s="596">
        <f>+E34-'Section B - Cash'!C46</f>
        <v>0</v>
      </c>
      <c r="N34" s="596">
        <f>+F34-'Section B - In-Kind'!C46</f>
        <v>0</v>
      </c>
      <c r="O34" s="596">
        <f>+G34-'Section B - Leverage'!C46</f>
        <v>0</v>
      </c>
    </row>
    <row r="35" spans="1:15" s="232" customFormat="1" ht="21.75" customHeight="1" x14ac:dyDescent="0.25">
      <c r="A35" s="271" t="s">
        <v>376</v>
      </c>
      <c r="B35" s="271"/>
      <c r="C35" s="192"/>
      <c r="D35" s="624">
        <f>+'Supportive Services'!G40</f>
        <v>0</v>
      </c>
      <c r="E35" s="625">
        <f>+'Supportive Services'!G46</f>
        <v>0</v>
      </c>
      <c r="F35" s="625">
        <f>+'Supportive Services'!G51</f>
        <v>0</v>
      </c>
      <c r="G35" s="169">
        <f>+'Supportive Services'!G56</f>
        <v>0</v>
      </c>
      <c r="H35" s="169">
        <f t="shared" si="0"/>
        <v>0</v>
      </c>
      <c r="I35" s="131"/>
      <c r="J35" s="211"/>
      <c r="L35" s="596">
        <f>+D35-'Section A'!C38</f>
        <v>0</v>
      </c>
      <c r="M35" s="596">
        <f>+E35-'Section B - Cash'!C47</f>
        <v>0</v>
      </c>
      <c r="N35" s="596">
        <f>+F35-'Section B - In-Kind'!C47</f>
        <v>0</v>
      </c>
      <c r="O35" s="596">
        <f>+G35-'Section B - Leverage'!C47</f>
        <v>0</v>
      </c>
    </row>
    <row r="36" spans="1:15" s="232" customFormat="1" ht="21.75" customHeight="1" x14ac:dyDescent="0.25">
      <c r="A36" s="271" t="s">
        <v>377</v>
      </c>
      <c r="B36" s="271"/>
      <c r="C36" s="192"/>
      <c r="D36" s="168">
        <f>+'Participant Wages'!G39</f>
        <v>0</v>
      </c>
      <c r="E36" s="169">
        <f>+'Participant Wages'!G45</f>
        <v>0</v>
      </c>
      <c r="F36" s="169">
        <f>+'Participant Wages'!G50</f>
        <v>0</v>
      </c>
      <c r="G36" s="169">
        <f>+'Participant Wages'!G55</f>
        <v>0</v>
      </c>
      <c r="H36" s="169">
        <f t="shared" si="0"/>
        <v>0</v>
      </c>
      <c r="I36" s="131"/>
      <c r="J36" s="211"/>
      <c r="L36" s="596">
        <f>+D36-'Section A'!C39</f>
        <v>0</v>
      </c>
      <c r="M36" s="596">
        <f>+E36-'Section B - Cash'!C48</f>
        <v>0</v>
      </c>
      <c r="N36" s="596">
        <f>+F36-'Section B - In-Kind'!C48</f>
        <v>0</v>
      </c>
      <c r="O36" s="596">
        <f>+G36-'Section B - Leverage'!C48</f>
        <v>0</v>
      </c>
    </row>
    <row r="37" spans="1:15" s="232" customFormat="1" ht="21.75" customHeight="1" x14ac:dyDescent="0.25">
      <c r="A37" s="271" t="s">
        <v>378</v>
      </c>
      <c r="B37" s="271"/>
      <c r="C37" s="192"/>
      <c r="D37" s="168">
        <f>+'Participant Wages'!G40</f>
        <v>0</v>
      </c>
      <c r="E37" s="169">
        <f>+'Participant Wages'!G46</f>
        <v>0</v>
      </c>
      <c r="F37" s="625">
        <f>+'Participant Wages'!G51</f>
        <v>0</v>
      </c>
      <c r="G37" s="169">
        <f>+'Participant Wages'!G56</f>
        <v>0</v>
      </c>
      <c r="H37" s="169">
        <f t="shared" si="0"/>
        <v>0</v>
      </c>
      <c r="I37" s="131"/>
      <c r="J37" s="211"/>
      <c r="L37" s="596">
        <f>+D37-'Section A'!C40</f>
        <v>0</v>
      </c>
      <c r="M37" s="596">
        <f>+E37-'Section B - Cash'!C49</f>
        <v>0</v>
      </c>
      <c r="N37" s="596">
        <f>+F37-'Section B - In-Kind'!C49</f>
        <v>0</v>
      </c>
      <c r="O37" s="596">
        <f>+G37-'Section B - Leverage'!C49</f>
        <v>0</v>
      </c>
    </row>
    <row r="38" spans="1:15" s="232" customFormat="1" ht="21.75" customHeight="1" x14ac:dyDescent="0.25">
      <c r="A38" s="271" t="s">
        <v>379</v>
      </c>
      <c r="B38" s="271"/>
      <c r="C38" s="192"/>
      <c r="D38" s="168">
        <f>+'Indirect Costs '!H36</f>
        <v>0</v>
      </c>
      <c r="E38" s="169">
        <f>+'Indirect Costs '!H42</f>
        <v>0</v>
      </c>
      <c r="F38" s="169">
        <f>+'Indirect Costs '!H47</f>
        <v>0</v>
      </c>
      <c r="G38" s="169">
        <f>+'Indirect Costs '!H52</f>
        <v>0</v>
      </c>
      <c r="H38" s="169">
        <f t="shared" si="0"/>
        <v>0</v>
      </c>
      <c r="I38" s="131"/>
      <c r="J38" s="211"/>
      <c r="L38" s="596">
        <f>+D38-'Section A'!C42</f>
        <v>0</v>
      </c>
      <c r="M38" s="596">
        <f>+E38-'Section B - Cash'!C51</f>
        <v>0</v>
      </c>
      <c r="N38" s="596">
        <f>+F38-'Section B - In-Kind'!C51</f>
        <v>0</v>
      </c>
      <c r="O38" s="596">
        <f>+G38-+'Section B - Leverage'!C51</f>
        <v>0</v>
      </c>
    </row>
    <row r="39" spans="1:15" ht="21.75" customHeight="1" x14ac:dyDescent="0.35">
      <c r="A39" s="120" t="s">
        <v>380</v>
      </c>
      <c r="B39" s="120"/>
      <c r="C39" s="35"/>
      <c r="D39" s="170">
        <f>+'Indirect Costs '!H37</f>
        <v>0</v>
      </c>
      <c r="E39" s="171">
        <f>+'Indirect Costs '!H43</f>
        <v>0</v>
      </c>
      <c r="F39" s="171">
        <f>+'Indirect Costs '!H48</f>
        <v>0</v>
      </c>
      <c r="G39" s="171">
        <f>+'Indirect Costs '!H53</f>
        <v>0</v>
      </c>
      <c r="H39" s="440">
        <f t="shared" si="0"/>
        <v>0</v>
      </c>
      <c r="I39" s="131"/>
      <c r="J39" s="15"/>
      <c r="L39" s="596">
        <f>+D39-'Section A'!C44</f>
        <v>0</v>
      </c>
      <c r="M39" s="596">
        <f>+E39-'Section B - Cash'!C53</f>
        <v>0</v>
      </c>
      <c r="N39" s="596">
        <f>+F39-'Section B - In-Kind'!C53</f>
        <v>0</v>
      </c>
      <c r="O39" s="596">
        <f>+G39-'Section B - Leverage'!C53</f>
        <v>0</v>
      </c>
    </row>
    <row r="40" spans="1:15" ht="21.75" customHeight="1" x14ac:dyDescent="0.25">
      <c r="A40" s="35"/>
      <c r="B40" s="35"/>
      <c r="C40" s="35"/>
      <c r="D40" s="168"/>
      <c r="E40" s="169"/>
      <c r="F40" s="169"/>
      <c r="G40" s="169"/>
      <c r="H40" s="169"/>
      <c r="I40" s="118"/>
      <c r="J40" s="15"/>
    </row>
    <row r="41" spans="1:15" ht="21.75" customHeight="1" x14ac:dyDescent="0.25">
      <c r="A41" s="35"/>
      <c r="B41" s="35"/>
      <c r="C41" s="35"/>
      <c r="D41" s="172"/>
      <c r="E41" s="169"/>
      <c r="F41" s="169"/>
      <c r="G41" s="169"/>
      <c r="H41" s="169"/>
      <c r="I41" s="15"/>
      <c r="J41" s="15"/>
    </row>
    <row r="42" spans="1:15" ht="21.75" customHeight="1" x14ac:dyDescent="0.25">
      <c r="A42" s="142" t="s">
        <v>381</v>
      </c>
      <c r="B42" s="120"/>
      <c r="C42" s="36"/>
      <c r="D42" s="168">
        <f>+D4+D6+D8+D10+D12+D14+D24+D26+D28+D32+D34+D38+D36</f>
        <v>0</v>
      </c>
      <c r="E42" s="169"/>
      <c r="F42" s="169"/>
      <c r="G42" s="169"/>
      <c r="H42" s="169"/>
      <c r="I42" s="130"/>
      <c r="J42" s="15"/>
    </row>
    <row r="43" spans="1:15" ht="21.75" customHeight="1" x14ac:dyDescent="0.25">
      <c r="A43" s="142" t="s">
        <v>382</v>
      </c>
      <c r="B43" s="120"/>
      <c r="C43" s="120"/>
      <c r="D43" s="168"/>
      <c r="E43" s="169">
        <f>+E4+E6+E8+E10+E12+E14+E24+E26+E28+E32+E34+E36+E38+E16+E18+E20+E22+E30</f>
        <v>0</v>
      </c>
      <c r="F43" s="169"/>
      <c r="G43" s="169"/>
      <c r="H43" s="169"/>
      <c r="I43" s="132"/>
      <c r="J43" s="15"/>
    </row>
    <row r="44" spans="1:15" s="138" customFormat="1" ht="21.75" customHeight="1" x14ac:dyDescent="0.25">
      <c r="A44" s="142" t="s">
        <v>383</v>
      </c>
      <c r="B44" s="141"/>
      <c r="C44" s="141"/>
      <c r="D44" s="168"/>
      <c r="E44" s="169"/>
      <c r="F44" s="169">
        <f>+F4+F6+F8+F10+F12+F14+F24+F26+F28+F32+F34+F38+F36+F16+F18+F20+F22+F30</f>
        <v>0</v>
      </c>
      <c r="G44" s="169"/>
      <c r="H44" s="169"/>
      <c r="I44" s="132"/>
      <c r="J44" s="139"/>
    </row>
    <row r="45" spans="1:15" s="232" customFormat="1" ht="21.75" customHeight="1" x14ac:dyDescent="0.25">
      <c r="A45" s="142" t="s">
        <v>391</v>
      </c>
      <c r="B45" s="271"/>
      <c r="C45" s="271"/>
      <c r="D45" s="168"/>
      <c r="E45" s="169"/>
      <c r="F45" s="169"/>
      <c r="G45" s="169">
        <f>+G4+G6+G8+G10+G12+G14+G16+G18+G20+G22+G24+G26+G28+G30+G32+G34+G36+G38</f>
        <v>0</v>
      </c>
      <c r="H45" s="169"/>
      <c r="I45" s="132"/>
      <c r="J45" s="211"/>
    </row>
    <row r="46" spans="1:15" ht="21.75" customHeight="1" x14ac:dyDescent="0.25">
      <c r="A46" s="46" t="s">
        <v>384</v>
      </c>
      <c r="B46" s="47"/>
      <c r="C46" s="47"/>
      <c r="D46" s="173"/>
      <c r="E46" s="173"/>
      <c r="F46" s="173"/>
      <c r="G46" s="173"/>
      <c r="H46" s="174">
        <f>+H4+H6+H8+H10+H12+H14+H24+H26+H28+H32+H34+H36+H38+H30+H16+H18+H20+H22</f>
        <v>0</v>
      </c>
      <c r="I46" s="114"/>
      <c r="J46" s="114"/>
    </row>
    <row r="48" spans="1:15" s="232" customFormat="1" ht="21.75" customHeight="1" x14ac:dyDescent="0.25">
      <c r="A48" s="142" t="s">
        <v>385</v>
      </c>
      <c r="B48" s="271"/>
      <c r="C48" s="209"/>
      <c r="D48" s="168">
        <f>+D5+D7+D9+D11+D13+D15+D25+D27+D29+D33+D35+D37+D39</f>
        <v>0</v>
      </c>
      <c r="E48" s="169"/>
      <c r="F48" s="169"/>
      <c r="G48" s="169"/>
      <c r="H48" s="169"/>
      <c r="I48" s="130"/>
      <c r="J48" s="211"/>
    </row>
    <row r="49" spans="1:12" s="232" customFormat="1" ht="21.75" customHeight="1" x14ac:dyDescent="0.25">
      <c r="A49" s="142" t="s">
        <v>386</v>
      </c>
      <c r="B49" s="271"/>
      <c r="C49" s="271"/>
      <c r="D49" s="168"/>
      <c r="E49" s="169">
        <f>+E5+E7+E9+E11+E13+E15+E25+E27+E29+E33+E35+E37+E39+E17+E19+E21+E23+E31</f>
        <v>0</v>
      </c>
      <c r="F49" s="169"/>
      <c r="G49" s="169"/>
      <c r="H49" s="169"/>
      <c r="I49" s="132"/>
      <c r="J49" s="211"/>
    </row>
    <row r="50" spans="1:12" s="232" customFormat="1" ht="21.75" customHeight="1" x14ac:dyDescent="0.25">
      <c r="A50" s="142" t="s">
        <v>387</v>
      </c>
      <c r="B50" s="271"/>
      <c r="C50" s="271"/>
      <c r="D50" s="168"/>
      <c r="E50" s="169"/>
      <c r="F50" s="169">
        <f>+F5+F7+F9+F11+F13+F15+F25+F27+F29+F33+F35+F37+F39+F17+F19+F21+F23+F31</f>
        <v>0</v>
      </c>
      <c r="G50" s="169"/>
      <c r="H50" s="169"/>
      <c r="I50" s="132"/>
      <c r="J50" s="211"/>
    </row>
    <row r="51" spans="1:12" s="232" customFormat="1" ht="21.75" customHeight="1" x14ac:dyDescent="0.25">
      <c r="A51" s="142" t="s">
        <v>392</v>
      </c>
      <c r="B51" s="271"/>
      <c r="C51" s="271"/>
      <c r="D51" s="168"/>
      <c r="E51" s="169"/>
      <c r="F51" s="169"/>
      <c r="G51" s="169">
        <f>+G5+G7+G9+G11+G13+G15+G17+G19+G21+G23+G25+G27+G29+G31+G33+G35+G37+G39</f>
        <v>0</v>
      </c>
      <c r="H51" s="169"/>
      <c r="I51" s="132"/>
      <c r="J51" s="211"/>
    </row>
    <row r="52" spans="1:12" s="232" customFormat="1" ht="21.75" customHeight="1" x14ac:dyDescent="0.25">
      <c r="A52" s="46" t="s">
        <v>388</v>
      </c>
      <c r="B52" s="47"/>
      <c r="C52" s="47"/>
      <c r="D52" s="173"/>
      <c r="E52" s="173"/>
      <c r="F52" s="173"/>
      <c r="G52" s="173"/>
      <c r="H52" s="174">
        <f>+H5+H7+H9+H11+H13+H15+H25+H27+H29+H33+H35+H37+H39+H17+H19+H21+H23+H31</f>
        <v>0</v>
      </c>
      <c r="I52" s="114"/>
      <c r="J52" s="114"/>
    </row>
    <row r="54" spans="1:12" s="232" customFormat="1" ht="21.75" customHeight="1" x14ac:dyDescent="0.25">
      <c r="A54" s="142" t="s">
        <v>272</v>
      </c>
      <c r="B54" s="271"/>
      <c r="C54" s="209"/>
      <c r="D54" s="168">
        <f>+D42+D48</f>
        <v>0</v>
      </c>
      <c r="E54" s="169"/>
      <c r="F54" s="169"/>
      <c r="G54" s="169"/>
      <c r="H54" s="169"/>
      <c r="I54" s="130"/>
      <c r="J54" s="211"/>
    </row>
    <row r="55" spans="1:12" s="232" customFormat="1" ht="21.75" customHeight="1" x14ac:dyDescent="0.25">
      <c r="A55" s="142" t="s">
        <v>304</v>
      </c>
      <c r="B55" s="271"/>
      <c r="C55" s="271"/>
      <c r="D55" s="168"/>
      <c r="E55" s="169">
        <f>+E43+E49</f>
        <v>0</v>
      </c>
      <c r="F55" s="169"/>
      <c r="G55" s="169"/>
      <c r="H55" s="169"/>
      <c r="I55" s="132"/>
      <c r="J55" s="211"/>
    </row>
    <row r="56" spans="1:12" s="232" customFormat="1" ht="21.75" customHeight="1" x14ac:dyDescent="0.25">
      <c r="A56" s="142" t="s">
        <v>305</v>
      </c>
      <c r="B56" s="271"/>
      <c r="C56" s="271"/>
      <c r="D56" s="168"/>
      <c r="E56" s="169"/>
      <c r="F56" s="169">
        <f>+F44+F50</f>
        <v>0</v>
      </c>
      <c r="G56" s="169"/>
      <c r="H56" s="169"/>
      <c r="I56" s="132"/>
      <c r="J56" s="211"/>
    </row>
    <row r="57" spans="1:12" s="232" customFormat="1" ht="21.75" customHeight="1" x14ac:dyDescent="0.25">
      <c r="A57" s="142" t="s">
        <v>390</v>
      </c>
      <c r="B57" s="271"/>
      <c r="C57" s="271"/>
      <c r="D57" s="168"/>
      <c r="E57" s="169"/>
      <c r="F57" s="169"/>
      <c r="G57" s="169">
        <f>+G51+G45</f>
        <v>0</v>
      </c>
      <c r="H57" s="169"/>
      <c r="I57" s="132"/>
      <c r="J57" s="211"/>
    </row>
    <row r="58" spans="1:12" s="232" customFormat="1" ht="21.75" customHeight="1" x14ac:dyDescent="0.25">
      <c r="A58" s="46" t="s">
        <v>8</v>
      </c>
      <c r="B58" s="47"/>
      <c r="C58" s="47"/>
      <c r="D58" s="173"/>
      <c r="E58" s="173"/>
      <c r="F58" s="173"/>
      <c r="G58" s="173"/>
      <c r="H58" s="174">
        <f>+H46+H52</f>
        <v>0</v>
      </c>
      <c r="I58" s="114"/>
      <c r="J58" s="114"/>
      <c r="K58" s="279">
        <f>SUM(H4:H39)-H58</f>
        <v>0</v>
      </c>
      <c r="L58" s="280" t="s">
        <v>389</v>
      </c>
    </row>
  </sheetData>
  <sheetProtection sheet="1" objects="1" scenarios="1"/>
  <mergeCells count="2">
    <mergeCell ref="A2:H2"/>
    <mergeCell ref="A1:F1"/>
  </mergeCells>
  <printOptions horizontalCentered="1"/>
  <pageMargins left="0.25" right="0.25" top="0.25" bottom="0.2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C1"/>
    </sheetView>
  </sheetViews>
  <sheetFormatPr defaultRowHeight="15" x14ac:dyDescent="0.25"/>
  <cols>
    <col min="1" max="9" width="14.42578125" customWidth="1"/>
  </cols>
  <sheetData>
    <row r="1" spans="1:9" ht="44.25" customHeight="1" thickTop="1" thickBot="1" x14ac:dyDescent="0.3">
      <c r="A1" s="861" t="s">
        <v>209</v>
      </c>
      <c r="B1" s="754"/>
      <c r="C1" s="657"/>
      <c r="D1" s="656" t="s">
        <v>267</v>
      </c>
      <c r="E1" s="754"/>
      <c r="F1" s="657"/>
      <c r="G1" s="758" t="s">
        <v>310</v>
      </c>
      <c r="H1" s="759"/>
      <c r="I1" s="760"/>
    </row>
    <row r="2" spans="1:9" ht="16.5" thickTop="1" thickBot="1" x14ac:dyDescent="0.3">
      <c r="A2" s="758" t="s">
        <v>27</v>
      </c>
      <c r="B2" s="759"/>
      <c r="C2" s="759"/>
      <c r="D2" s="648" t="s">
        <v>260</v>
      </c>
      <c r="E2" s="763"/>
      <c r="F2" s="649"/>
      <c r="G2" s="758" t="s">
        <v>261</v>
      </c>
      <c r="H2" s="759"/>
      <c r="I2" s="760"/>
    </row>
    <row r="3" spans="1:9" ht="16.5" thickTop="1" thickBot="1" x14ac:dyDescent="0.3">
      <c r="A3" s="648" t="s">
        <v>262</v>
      </c>
      <c r="B3" s="763"/>
      <c r="C3" s="763"/>
      <c r="D3" s="764" t="s">
        <v>28</v>
      </c>
      <c r="E3" s="765"/>
      <c r="F3" s="766"/>
      <c r="G3" s="758" t="s">
        <v>25</v>
      </c>
      <c r="H3" s="759"/>
      <c r="I3" s="760"/>
    </row>
    <row r="4" spans="1:9" ht="16.5" thickTop="1" thickBot="1" x14ac:dyDescent="0.3">
      <c r="A4" s="150" t="s">
        <v>303</v>
      </c>
      <c r="B4" s="151">
        <f>+'Section A'!D3</f>
        <v>0</v>
      </c>
      <c r="C4" s="7"/>
      <c r="D4" s="7"/>
      <c r="E4" s="7"/>
      <c r="F4" s="7"/>
      <c r="G4" s="7"/>
      <c r="H4" s="7"/>
      <c r="I4" s="7"/>
    </row>
    <row r="5" spans="1:9" ht="15.75" thickTop="1" x14ac:dyDescent="0.25">
      <c r="A5" s="104"/>
      <c r="B5" s="104"/>
      <c r="C5" s="104"/>
      <c r="D5" s="7"/>
      <c r="E5" s="7"/>
      <c r="F5" s="7"/>
      <c r="G5" s="7"/>
      <c r="H5" s="7"/>
      <c r="I5" s="7"/>
    </row>
    <row r="6" spans="1:9" x14ac:dyDescent="0.25">
      <c r="A6" s="65"/>
      <c r="B6" s="7"/>
      <c r="C6" s="7"/>
      <c r="D6" s="7"/>
      <c r="E6" s="7"/>
      <c r="F6" s="7"/>
      <c r="G6" s="7"/>
      <c r="H6" s="7"/>
      <c r="I6" s="7"/>
    </row>
    <row r="7" spans="1:9" x14ac:dyDescent="0.25">
      <c r="A7" s="7"/>
      <c r="B7" s="7"/>
      <c r="C7" s="7"/>
      <c r="D7" s="7"/>
      <c r="E7" s="7"/>
      <c r="F7" s="114"/>
      <c r="G7" s="7"/>
      <c r="H7" s="7"/>
      <c r="I7" s="7"/>
    </row>
    <row r="8" spans="1:9" ht="34.5" customHeight="1" x14ac:dyDescent="0.25">
      <c r="A8" s="7"/>
      <c r="B8" s="7"/>
      <c r="C8" s="7"/>
      <c r="D8" s="7"/>
      <c r="E8" s="7"/>
      <c r="F8" s="7"/>
      <c r="G8" s="7"/>
      <c r="H8" s="7"/>
      <c r="I8" s="7"/>
    </row>
    <row r="9" spans="1:9" ht="29.25" customHeight="1" x14ac:dyDescent="0.25">
      <c r="A9" s="860" t="s">
        <v>214</v>
      </c>
      <c r="B9" s="860"/>
      <c r="C9" s="860"/>
      <c r="D9" s="858" t="s">
        <v>211</v>
      </c>
      <c r="E9" s="858"/>
      <c r="F9" s="66" t="s">
        <v>210</v>
      </c>
      <c r="G9" s="858" t="s">
        <v>212</v>
      </c>
      <c r="H9" s="858"/>
      <c r="I9" s="66" t="s">
        <v>210</v>
      </c>
    </row>
    <row r="10" spans="1:9" x14ac:dyDescent="0.25">
      <c r="A10" s="67"/>
      <c r="B10" s="67"/>
      <c r="C10" s="67"/>
      <c r="D10" s="67"/>
      <c r="E10" s="67"/>
      <c r="F10" s="67"/>
      <c r="G10" s="67"/>
      <c r="H10" s="67"/>
      <c r="I10" s="67"/>
    </row>
    <row r="11" spans="1:9" x14ac:dyDescent="0.25">
      <c r="A11" s="67"/>
      <c r="B11" s="67"/>
      <c r="C11" s="67"/>
      <c r="D11" s="67"/>
      <c r="E11" s="67"/>
      <c r="F11" s="67"/>
      <c r="G11" s="67"/>
      <c r="H11" s="67"/>
      <c r="I11" s="67"/>
    </row>
    <row r="12" spans="1:9" x14ac:dyDescent="0.25">
      <c r="A12" s="67"/>
      <c r="B12" s="67"/>
      <c r="C12" s="67"/>
      <c r="D12" s="67"/>
      <c r="E12" s="67"/>
      <c r="F12" s="67"/>
      <c r="G12" s="67"/>
      <c r="H12" s="67"/>
      <c r="I12" s="67"/>
    </row>
    <row r="13" spans="1:9" x14ac:dyDescent="0.25">
      <c r="A13" s="67"/>
      <c r="B13" s="67"/>
      <c r="C13" s="67"/>
      <c r="D13" s="67"/>
      <c r="E13" s="67"/>
      <c r="F13" s="67"/>
      <c r="G13" s="67"/>
      <c r="H13" s="67"/>
      <c r="I13" s="67"/>
    </row>
    <row r="14" spans="1:9" x14ac:dyDescent="0.25">
      <c r="A14" s="67"/>
      <c r="B14" s="67"/>
      <c r="C14" s="67"/>
      <c r="D14" s="67"/>
      <c r="E14" s="67"/>
      <c r="F14" s="67"/>
      <c r="G14" s="67"/>
      <c r="H14" s="67"/>
      <c r="I14" s="67"/>
    </row>
    <row r="15" spans="1:9" x14ac:dyDescent="0.25">
      <c r="A15" s="67"/>
      <c r="B15" s="67"/>
      <c r="C15" s="67"/>
      <c r="D15" s="67"/>
      <c r="E15" s="67"/>
      <c r="F15" s="67"/>
      <c r="G15" s="67"/>
      <c r="H15" s="67"/>
      <c r="I15" s="67"/>
    </row>
    <row r="16" spans="1:9" ht="35.25" customHeight="1" x14ac:dyDescent="0.25">
      <c r="A16" s="860" t="s">
        <v>213</v>
      </c>
      <c r="B16" s="860"/>
      <c r="C16" s="860"/>
      <c r="D16" s="858" t="s">
        <v>211</v>
      </c>
      <c r="E16" s="858"/>
      <c r="F16" s="66" t="s">
        <v>210</v>
      </c>
      <c r="G16" s="858" t="s">
        <v>212</v>
      </c>
      <c r="H16" s="858"/>
      <c r="I16" s="66" t="s">
        <v>210</v>
      </c>
    </row>
    <row r="17" spans="1:14" ht="18.75" customHeight="1" x14ac:dyDescent="0.25">
      <c r="A17" s="7"/>
      <c r="B17" s="7"/>
      <c r="C17" s="7"/>
      <c r="D17" s="7"/>
      <c r="E17" s="7"/>
      <c r="F17" s="7"/>
      <c r="G17" s="7"/>
      <c r="H17" s="7"/>
      <c r="I17" s="7"/>
    </row>
    <row r="18" spans="1:14" x14ac:dyDescent="0.25">
      <c r="J18" s="60"/>
      <c r="K18" s="60"/>
      <c r="L18" s="60"/>
      <c r="M18" s="60"/>
      <c r="N18" s="60"/>
    </row>
    <row r="19" spans="1:14" ht="5.25" customHeight="1" x14ac:dyDescent="0.25">
      <c r="J19" s="60"/>
      <c r="K19" s="60"/>
      <c r="L19" s="60"/>
      <c r="M19" s="60"/>
      <c r="N19" s="60"/>
    </row>
    <row r="20" spans="1:14" ht="58.5" customHeight="1" x14ac:dyDescent="0.25">
      <c r="J20" s="58"/>
      <c r="K20" s="58"/>
      <c r="L20" s="58"/>
      <c r="M20" s="58"/>
      <c r="N20" s="58"/>
    </row>
    <row r="21" spans="1:14" x14ac:dyDescent="0.25">
      <c r="A21" s="7"/>
      <c r="B21" s="7"/>
      <c r="C21" s="7"/>
      <c r="D21" s="7"/>
      <c r="E21" s="7"/>
      <c r="F21" s="7"/>
      <c r="G21" s="7"/>
      <c r="H21" s="7"/>
      <c r="I21" s="7"/>
    </row>
    <row r="22" spans="1:14" x14ac:dyDescent="0.25">
      <c r="A22" s="62" t="s">
        <v>180</v>
      </c>
      <c r="B22" s="60"/>
      <c r="C22" s="60"/>
      <c r="D22" s="60"/>
      <c r="E22" s="60"/>
      <c r="F22" s="60"/>
      <c r="G22" s="60"/>
      <c r="H22" s="60"/>
      <c r="I22" s="60"/>
    </row>
    <row r="23" spans="1:14" ht="7.5" customHeight="1" x14ac:dyDescent="0.25">
      <c r="A23" s="61"/>
      <c r="B23" s="60"/>
      <c r="C23" s="60"/>
      <c r="D23" s="60"/>
      <c r="E23" s="60"/>
      <c r="F23" s="60"/>
      <c r="G23" s="60"/>
      <c r="H23" s="60"/>
      <c r="I23" s="60"/>
    </row>
    <row r="24" spans="1:14" ht="49.5" customHeight="1" x14ac:dyDescent="0.25">
      <c r="A24" s="859" t="s">
        <v>183</v>
      </c>
      <c r="B24" s="859"/>
      <c r="C24" s="859"/>
      <c r="D24" s="859"/>
      <c r="E24" s="859"/>
      <c r="F24" s="859"/>
      <c r="G24" s="859"/>
      <c r="H24" s="859"/>
      <c r="I24" s="859"/>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zoomScaleNormal="100" workbookViewId="0"/>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681" t="s">
        <v>255</v>
      </c>
      <c r="C1" s="681"/>
      <c r="D1" s="681"/>
      <c r="E1" s="681"/>
      <c r="F1" s="681"/>
      <c r="G1" s="681"/>
      <c r="H1" s="681"/>
      <c r="K1" s="152">
        <f>+'Section A'!D3</f>
        <v>0</v>
      </c>
    </row>
    <row r="2" spans="2:24" ht="13.5" customHeight="1" x14ac:dyDescent="0.2">
      <c r="B2" s="43"/>
      <c r="C2" s="684" t="s">
        <v>258</v>
      </c>
      <c r="D2" s="684"/>
      <c r="E2" s="684"/>
      <c r="F2" s="684"/>
      <c r="G2" s="684"/>
      <c r="H2" s="684"/>
      <c r="I2" s="684"/>
      <c r="J2" s="684"/>
      <c r="K2" s="684"/>
    </row>
    <row r="3" spans="2:24" ht="6.75" customHeight="1" x14ac:dyDescent="0.2">
      <c r="B3" s="43"/>
      <c r="C3" s="43"/>
      <c r="D3" s="43"/>
      <c r="E3" s="43"/>
      <c r="F3" s="43"/>
      <c r="G3" s="43"/>
      <c r="H3" s="43"/>
      <c r="I3" s="43"/>
      <c r="J3" s="43"/>
      <c r="K3" s="43"/>
    </row>
    <row r="4" spans="2:24" ht="45.75" customHeight="1" x14ac:dyDescent="0.2">
      <c r="B4" s="78" t="s">
        <v>97</v>
      </c>
      <c r="C4" s="79"/>
      <c r="D4" s="79"/>
      <c r="E4" s="685" t="s">
        <v>208</v>
      </c>
      <c r="F4" s="685"/>
      <c r="G4" s="685"/>
      <c r="H4" s="685"/>
      <c r="I4" s="685"/>
      <c r="J4" s="685"/>
      <c r="K4" s="686"/>
      <c r="L4" s="15"/>
    </row>
    <row r="5" spans="2:24" ht="15" customHeight="1" x14ac:dyDescent="0.2">
      <c r="B5" s="80"/>
      <c r="C5" s="81"/>
      <c r="D5" s="81"/>
      <c r="E5" s="682" t="s">
        <v>108</v>
      </c>
      <c r="F5" s="682"/>
      <c r="G5" s="682"/>
      <c r="H5" s="682"/>
      <c r="I5" s="682"/>
      <c r="J5" s="682"/>
      <c r="K5" s="683"/>
      <c r="L5" s="15"/>
      <c r="N5" s="15"/>
      <c r="O5" s="15"/>
      <c r="P5" s="15"/>
      <c r="Q5" s="15"/>
      <c r="R5" s="15"/>
      <c r="S5" s="15"/>
      <c r="T5" s="15"/>
      <c r="U5" s="15"/>
      <c r="V5" s="15"/>
      <c r="W5" s="15"/>
      <c r="X5" s="15"/>
    </row>
    <row r="6" spans="2:24" ht="6.75" customHeight="1" x14ac:dyDescent="0.2">
      <c r="B6" s="82"/>
      <c r="C6" s="83"/>
      <c r="D6" s="83"/>
      <c r="E6" s="83"/>
      <c r="F6" s="83"/>
      <c r="G6" s="83"/>
      <c r="H6" s="83"/>
      <c r="I6" s="83"/>
      <c r="J6" s="83"/>
      <c r="K6" s="83"/>
      <c r="L6" s="15"/>
      <c r="N6" s="15"/>
      <c r="O6" s="15"/>
      <c r="P6" s="15"/>
      <c r="Q6" s="15"/>
      <c r="R6" s="15"/>
      <c r="S6" s="15"/>
      <c r="T6" s="15"/>
      <c r="U6" s="15"/>
      <c r="V6" s="15"/>
      <c r="W6" s="15"/>
      <c r="X6" s="15"/>
    </row>
    <row r="7" spans="2:24" ht="28.5" customHeight="1" x14ac:dyDescent="0.2">
      <c r="B7" s="695" t="s">
        <v>215</v>
      </c>
      <c r="C7" s="695"/>
      <c r="D7" s="695"/>
      <c r="E7" s="695"/>
      <c r="F7" s="695"/>
      <c r="G7" s="695"/>
      <c r="H7" s="695"/>
      <c r="I7" s="695"/>
      <c r="J7" s="695"/>
      <c r="K7" s="695"/>
      <c r="L7" s="15"/>
      <c r="N7" s="15"/>
      <c r="O7" s="690"/>
      <c r="P7" s="690"/>
      <c r="Q7" s="690"/>
      <c r="R7" s="690"/>
      <c r="S7" s="690"/>
      <c r="T7" s="690"/>
      <c r="U7" s="690"/>
      <c r="V7" s="690"/>
      <c r="W7" s="690"/>
      <c r="X7" s="690"/>
    </row>
    <row r="8" spans="2:24" ht="18" customHeight="1" x14ac:dyDescent="0.2">
      <c r="B8" s="43"/>
      <c r="C8" s="84" t="s">
        <v>114</v>
      </c>
      <c r="D8" s="695" t="s">
        <v>256</v>
      </c>
      <c r="E8" s="695"/>
      <c r="F8" s="695"/>
      <c r="G8" s="695"/>
      <c r="H8" s="695"/>
      <c r="I8" s="695"/>
      <c r="J8" s="695"/>
      <c r="K8" s="695"/>
      <c r="L8" s="15"/>
      <c r="N8" s="40"/>
      <c r="O8" s="687"/>
      <c r="P8" s="687"/>
      <c r="Q8" s="687"/>
      <c r="R8" s="687"/>
      <c r="S8" s="687"/>
      <c r="T8" s="687"/>
      <c r="U8" s="687"/>
      <c r="V8" s="687"/>
      <c r="W8" s="687"/>
      <c r="X8" s="687"/>
    </row>
    <row r="9" spans="2:24" ht="17.25" customHeight="1" x14ac:dyDescent="0.2">
      <c r="B9" s="43"/>
      <c r="C9" s="84" t="s">
        <v>115</v>
      </c>
      <c r="D9" s="695" t="s">
        <v>117</v>
      </c>
      <c r="E9" s="695"/>
      <c r="F9" s="695"/>
      <c r="G9" s="695"/>
      <c r="H9" s="695"/>
      <c r="I9" s="695"/>
      <c r="J9" s="695"/>
      <c r="K9" s="695"/>
      <c r="L9" s="15"/>
      <c r="N9" s="54"/>
      <c r="O9" s="691"/>
      <c r="P9" s="691"/>
      <c r="Q9" s="691"/>
      <c r="R9" s="691"/>
      <c r="S9" s="691"/>
      <c r="T9" s="691"/>
      <c r="U9" s="691"/>
      <c r="V9" s="691"/>
      <c r="W9" s="691"/>
      <c r="X9" s="691"/>
    </row>
    <row r="10" spans="2:24" ht="14.25" customHeight="1" x14ac:dyDescent="0.2">
      <c r="B10" s="83"/>
      <c r="C10" s="84" t="s">
        <v>116</v>
      </c>
      <c r="D10" s="697" t="s">
        <v>249</v>
      </c>
      <c r="E10" s="697"/>
      <c r="F10" s="697"/>
      <c r="G10" s="697"/>
      <c r="H10" s="697"/>
      <c r="I10" s="697"/>
      <c r="J10" s="697"/>
      <c r="K10" s="697"/>
      <c r="L10" s="15"/>
      <c r="N10" s="696"/>
      <c r="O10" s="696"/>
      <c r="P10" s="696"/>
      <c r="Q10" s="696"/>
      <c r="R10" s="696"/>
      <c r="S10" s="696"/>
      <c r="T10" s="15"/>
      <c r="U10" s="15"/>
      <c r="V10" s="15"/>
      <c r="W10" s="15"/>
      <c r="X10" s="15"/>
    </row>
    <row r="11" spans="2:24" ht="8.25" customHeight="1" x14ac:dyDescent="0.2">
      <c r="B11" s="83"/>
      <c r="C11" s="85"/>
      <c r="D11" s="85"/>
      <c r="E11" s="85"/>
      <c r="F11" s="85"/>
      <c r="G11" s="85"/>
      <c r="H11" s="85"/>
      <c r="I11" s="85"/>
      <c r="J11" s="85"/>
      <c r="K11" s="83"/>
      <c r="L11" s="15"/>
      <c r="N11" s="11"/>
      <c r="O11" s="11"/>
      <c r="P11" s="11"/>
      <c r="Q11" s="11"/>
      <c r="R11" s="11"/>
      <c r="S11" s="11"/>
    </row>
    <row r="12" spans="2:24" ht="42" customHeight="1" x14ac:dyDescent="0.2">
      <c r="B12" s="86" t="s">
        <v>98</v>
      </c>
      <c r="C12" s="79"/>
      <c r="D12" s="79"/>
      <c r="E12" s="685" t="s">
        <v>119</v>
      </c>
      <c r="F12" s="685"/>
      <c r="G12" s="685"/>
      <c r="H12" s="685"/>
      <c r="I12" s="685"/>
      <c r="J12" s="685"/>
      <c r="K12" s="686"/>
      <c r="L12" s="15"/>
    </row>
    <row r="13" spans="2:24" ht="13.5" customHeight="1" x14ac:dyDescent="0.2">
      <c r="B13" s="87"/>
      <c r="C13" s="88"/>
      <c r="D13" s="83"/>
      <c r="E13" s="688" t="s">
        <v>107</v>
      </c>
      <c r="F13" s="688"/>
      <c r="G13" s="688"/>
      <c r="H13" s="688"/>
      <c r="I13" s="688"/>
      <c r="J13" s="688"/>
      <c r="K13" s="689"/>
      <c r="L13" s="15"/>
    </row>
    <row r="14" spans="2:24" ht="48.75" customHeight="1" x14ac:dyDescent="0.2">
      <c r="B14" s="89" t="s">
        <v>99</v>
      </c>
      <c r="C14" s="83"/>
      <c r="D14" s="83"/>
      <c r="E14" s="637" t="s">
        <v>216</v>
      </c>
      <c r="F14" s="637"/>
      <c r="G14" s="637"/>
      <c r="H14" s="637"/>
      <c r="I14" s="637"/>
      <c r="J14" s="637"/>
      <c r="K14" s="692"/>
      <c r="L14" s="15"/>
    </row>
    <row r="15" spans="2:24" ht="18" customHeight="1" x14ac:dyDescent="0.2">
      <c r="B15" s="90"/>
      <c r="C15" s="81"/>
      <c r="D15" s="81"/>
      <c r="E15" s="682" t="s">
        <v>113</v>
      </c>
      <c r="F15" s="693"/>
      <c r="G15" s="693"/>
      <c r="H15" s="693"/>
      <c r="I15" s="693"/>
      <c r="J15" s="693"/>
      <c r="K15" s="694"/>
      <c r="L15" s="15"/>
      <c r="O15" s="696"/>
      <c r="P15" s="696"/>
      <c r="Q15" s="696"/>
      <c r="R15" s="696"/>
      <c r="S15" s="696"/>
      <c r="T15" s="696"/>
    </row>
    <row r="16" spans="2:24" ht="5.25" customHeight="1" x14ac:dyDescent="0.2">
      <c r="B16" s="43"/>
      <c r="C16" s="83"/>
      <c r="D16" s="83"/>
      <c r="E16" s="83"/>
      <c r="F16" s="83"/>
      <c r="G16" s="83"/>
      <c r="H16" s="83"/>
      <c r="I16" s="83"/>
      <c r="J16" s="83"/>
      <c r="K16" s="83"/>
      <c r="L16" s="15"/>
    </row>
    <row r="17" spans="2:19" ht="37.5" customHeight="1" x14ac:dyDescent="0.2">
      <c r="B17" s="86" t="s">
        <v>100</v>
      </c>
      <c r="C17" s="79"/>
      <c r="D17" s="79"/>
      <c r="E17" s="685" t="s">
        <v>257</v>
      </c>
      <c r="F17" s="685"/>
      <c r="G17" s="685"/>
      <c r="H17" s="685"/>
      <c r="I17" s="685"/>
      <c r="J17" s="685"/>
      <c r="K17" s="686"/>
      <c r="L17" s="15"/>
    </row>
    <row r="18" spans="2:19" ht="27" customHeight="1" x14ac:dyDescent="0.2">
      <c r="B18" s="90"/>
      <c r="C18" s="81"/>
      <c r="D18" s="81"/>
      <c r="E18" s="682" t="s">
        <v>118</v>
      </c>
      <c r="F18" s="682"/>
      <c r="G18" s="682"/>
      <c r="H18" s="682"/>
      <c r="I18" s="682"/>
      <c r="J18" s="682"/>
      <c r="K18" s="683"/>
    </row>
    <row r="19" spans="2:19" ht="6" customHeight="1" x14ac:dyDescent="0.2">
      <c r="B19" s="43"/>
      <c r="C19" s="43"/>
      <c r="D19" s="43"/>
      <c r="E19" s="43"/>
      <c r="F19" s="43"/>
      <c r="G19" s="43"/>
      <c r="H19" s="43"/>
      <c r="I19" s="43"/>
      <c r="J19" s="43"/>
      <c r="K19" s="43"/>
    </row>
    <row r="20" spans="2:19" x14ac:dyDescent="0.2">
      <c r="B20" s="712" t="s">
        <v>103</v>
      </c>
      <c r="C20" s="715"/>
      <c r="D20" s="79"/>
      <c r="E20" s="91" t="s">
        <v>110</v>
      </c>
      <c r="F20" s="79"/>
      <c r="G20" s="79"/>
      <c r="H20" s="79"/>
      <c r="I20" s="79"/>
      <c r="J20" s="79"/>
      <c r="K20" s="92"/>
    </row>
    <row r="21" spans="2:19" ht="15" customHeight="1" x14ac:dyDescent="0.2">
      <c r="B21" s="713"/>
      <c r="C21" s="716"/>
      <c r="D21" s="83"/>
      <c r="E21" s="93" t="s">
        <v>102</v>
      </c>
      <c r="F21" s="700" t="s">
        <v>101</v>
      </c>
      <c r="G21" s="700"/>
      <c r="H21" s="700"/>
      <c r="I21" s="700"/>
      <c r="J21" s="700"/>
      <c r="K21" s="701"/>
    </row>
    <row r="22" spans="2:19" ht="14.25" customHeight="1" x14ac:dyDescent="0.2">
      <c r="B22" s="713"/>
      <c r="C22" s="716"/>
      <c r="D22" s="83"/>
      <c r="E22" s="93" t="s">
        <v>102</v>
      </c>
      <c r="F22" s="698" t="s">
        <v>217</v>
      </c>
      <c r="G22" s="698"/>
      <c r="H22" s="698"/>
      <c r="I22" s="698"/>
      <c r="J22" s="698"/>
      <c r="K22" s="699"/>
    </row>
    <row r="23" spans="2:19" ht="12.75" customHeight="1" x14ac:dyDescent="0.2">
      <c r="B23" s="714"/>
      <c r="C23" s="717"/>
      <c r="D23" s="81"/>
      <c r="E23" s="77" t="s">
        <v>104</v>
      </c>
      <c r="F23" s="94"/>
      <c r="G23" s="94"/>
      <c r="H23" s="81"/>
      <c r="I23" s="81"/>
      <c r="J23" s="81"/>
      <c r="K23" s="95"/>
    </row>
    <row r="24" spans="2:19" ht="12.75" customHeight="1" x14ac:dyDescent="0.2">
      <c r="B24" s="93"/>
      <c r="C24" s="126"/>
      <c r="D24" s="83"/>
      <c r="E24" s="125"/>
      <c r="F24" s="88"/>
      <c r="G24" s="88"/>
      <c r="H24" s="83"/>
      <c r="I24" s="83"/>
      <c r="J24" s="83"/>
      <c r="K24" s="83"/>
    </row>
    <row r="25" spans="2:19" ht="27" customHeight="1" x14ac:dyDescent="0.2">
      <c r="B25" s="133" t="s">
        <v>259</v>
      </c>
      <c r="C25" s="134"/>
      <c r="D25" s="135"/>
      <c r="E25" s="718" t="s">
        <v>270</v>
      </c>
      <c r="F25" s="718"/>
      <c r="G25" s="718"/>
      <c r="H25" s="718"/>
      <c r="I25" s="718"/>
      <c r="J25" s="718"/>
      <c r="K25" s="719"/>
    </row>
    <row r="26" spans="2:19" ht="33" customHeight="1" thickBot="1" x14ac:dyDescent="0.25">
      <c r="B26" s="43"/>
      <c r="C26" s="43"/>
      <c r="D26" s="43"/>
      <c r="E26" s="43"/>
      <c r="F26" s="43"/>
      <c r="G26" s="43"/>
      <c r="H26" s="43"/>
      <c r="I26" s="43"/>
      <c r="J26" s="43"/>
      <c r="K26" s="43"/>
    </row>
    <row r="27" spans="2:19" ht="13.5" thickTop="1" x14ac:dyDescent="0.2">
      <c r="B27" s="702" t="s">
        <v>109</v>
      </c>
      <c r="C27" s="702"/>
      <c r="D27" s="702"/>
      <c r="E27" s="702"/>
      <c r="F27" s="703"/>
      <c r="G27" s="704" t="s">
        <v>105</v>
      </c>
      <c r="H27" s="705"/>
      <c r="I27" s="705"/>
      <c r="J27" s="705"/>
      <c r="K27" s="706"/>
    </row>
    <row r="28" spans="2:19" x14ac:dyDescent="0.2">
      <c r="B28" s="702"/>
      <c r="C28" s="702"/>
      <c r="D28" s="702"/>
      <c r="E28" s="702"/>
      <c r="F28" s="703"/>
      <c r="G28" s="707" t="s">
        <v>218</v>
      </c>
      <c r="H28" s="637"/>
      <c r="I28" s="637"/>
      <c r="J28" s="637"/>
      <c r="K28" s="708"/>
    </row>
    <row r="29" spans="2:19" ht="17.25" customHeight="1" thickBot="1" x14ac:dyDescent="0.25">
      <c r="B29" s="702"/>
      <c r="C29" s="702"/>
      <c r="D29" s="702"/>
      <c r="E29" s="702"/>
      <c r="F29" s="703"/>
      <c r="G29" s="709" t="s">
        <v>106</v>
      </c>
      <c r="H29" s="710"/>
      <c r="I29" s="710"/>
      <c r="J29" s="710"/>
      <c r="K29" s="711"/>
    </row>
    <row r="30" spans="2:19" ht="13.5" thickTop="1" x14ac:dyDescent="0.2">
      <c r="B30" s="43"/>
      <c r="C30" s="43"/>
      <c r="D30" s="43"/>
      <c r="E30" s="43"/>
      <c r="F30" s="43"/>
      <c r="G30" s="43"/>
      <c r="H30" s="43"/>
      <c r="I30" s="43"/>
      <c r="J30" s="43"/>
      <c r="K30" s="43"/>
    </row>
    <row r="31" spans="2:19" x14ac:dyDescent="0.2">
      <c r="B31" s="43"/>
      <c r="C31" s="43"/>
      <c r="D31" s="43"/>
      <c r="E31" s="43"/>
      <c r="F31" s="43"/>
      <c r="G31" s="43"/>
      <c r="H31" s="43"/>
      <c r="I31" s="43"/>
      <c r="J31" s="43"/>
      <c r="K31" s="43"/>
    </row>
    <row r="32" spans="2:19" x14ac:dyDescent="0.2">
      <c r="O32" s="15"/>
      <c r="P32" s="15"/>
      <c r="Q32" s="15"/>
      <c r="R32" s="15"/>
      <c r="S32" s="15"/>
    </row>
    <row r="33" spans="15:19" x14ac:dyDescent="0.2">
      <c r="O33" s="15"/>
      <c r="P33" s="15"/>
      <c r="Q33" s="15"/>
      <c r="R33" s="15"/>
      <c r="S33" s="15"/>
    </row>
    <row r="34" spans="15:19" x14ac:dyDescent="0.2">
      <c r="O34" s="15"/>
      <c r="P34" s="15"/>
      <c r="Q34" s="15"/>
      <c r="R34" s="15"/>
      <c r="S34" s="15"/>
    </row>
    <row r="35" spans="15:19" ht="13.5" customHeight="1" x14ac:dyDescent="0.2">
      <c r="O35" s="15"/>
      <c r="P35" s="15"/>
      <c r="Q35" s="15"/>
      <c r="R35" s="15"/>
      <c r="S35" s="15"/>
    </row>
    <row r="36" spans="15:19" ht="16.5" customHeight="1" x14ac:dyDescent="0.2">
      <c r="O36" s="15"/>
      <c r="P36" s="15"/>
      <c r="Q36" s="15"/>
      <c r="R36" s="15"/>
      <c r="S36" s="15"/>
    </row>
    <row r="37" spans="15:19" x14ac:dyDescent="0.2">
      <c r="O37" s="690"/>
      <c r="P37" s="690"/>
      <c r="Q37" s="690"/>
      <c r="R37" s="690"/>
      <c r="S37" s="690"/>
    </row>
    <row r="38" spans="15:19" x14ac:dyDescent="0.2">
      <c r="O38" s="690"/>
      <c r="P38" s="690"/>
      <c r="Q38" s="690"/>
      <c r="R38" s="690"/>
      <c r="S38" s="690"/>
    </row>
    <row r="39" spans="15:19" x14ac:dyDescent="0.2">
      <c r="O39" s="690"/>
      <c r="P39" s="690"/>
      <c r="Q39" s="690"/>
      <c r="R39" s="690"/>
      <c r="S39" s="690"/>
    </row>
    <row r="40" spans="15:19" x14ac:dyDescent="0.2">
      <c r="O40" s="15"/>
      <c r="P40" s="15"/>
      <c r="Q40" s="15"/>
      <c r="R40" s="15"/>
      <c r="S40" s="15"/>
    </row>
    <row r="41" spans="15:19" x14ac:dyDescent="0.2">
      <c r="O41" s="15"/>
      <c r="P41" s="15"/>
      <c r="Q41" s="15"/>
      <c r="R41" s="15"/>
      <c r="S41" s="15"/>
    </row>
    <row r="42" spans="15:19" x14ac:dyDescent="0.2">
      <c r="O42" s="15"/>
      <c r="P42" s="15"/>
      <c r="Q42" s="15"/>
      <c r="R42" s="15"/>
      <c r="S42" s="15"/>
    </row>
    <row r="43" spans="15:19" x14ac:dyDescent="0.2">
      <c r="O43" s="15"/>
      <c r="P43" s="15"/>
      <c r="Q43" s="15"/>
      <c r="R43" s="15"/>
      <c r="S43" s="15"/>
    </row>
  </sheetData>
  <mergeCells count="31">
    <mergeCell ref="O39:S39"/>
    <mergeCell ref="F22:K22"/>
    <mergeCell ref="F21:K21"/>
    <mergeCell ref="B27:F29"/>
    <mergeCell ref="G27:K27"/>
    <mergeCell ref="G28:K28"/>
    <mergeCell ref="G29:K29"/>
    <mergeCell ref="B20:B23"/>
    <mergeCell ref="C20:C23"/>
    <mergeCell ref="E25:K25"/>
    <mergeCell ref="D8:K8"/>
    <mergeCell ref="D9:K9"/>
    <mergeCell ref="D10:K10"/>
    <mergeCell ref="O37:S37"/>
    <mergeCell ref="O38:S38"/>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sqref="A1:B1"/>
    </sheetView>
  </sheetViews>
  <sheetFormatPr defaultRowHeight="15" x14ac:dyDescent="0.25"/>
  <cols>
    <col min="1" max="1" width="38.7109375" customWidth="1"/>
    <col min="2" max="2" width="8.5703125" customWidth="1"/>
    <col min="3" max="6" width="21.5703125" customWidth="1"/>
  </cols>
  <sheetData>
    <row r="1" spans="1:12" ht="16.5" customHeight="1" thickTop="1" thickBot="1" x14ac:dyDescent="0.3">
      <c r="A1" s="656" t="s">
        <v>0</v>
      </c>
      <c r="B1" s="657"/>
      <c r="C1" s="658" t="s">
        <v>15</v>
      </c>
      <c r="D1" s="658"/>
      <c r="E1" s="648" t="str">
        <f>+'Section A'!E1:F1</f>
        <v>AGENCY : Commerce &amp; Econ. Opportunity</v>
      </c>
      <c r="F1" s="649"/>
      <c r="G1" s="8"/>
    </row>
    <row r="2" spans="1:12" ht="16.5" customHeight="1" thickTop="1" thickBot="1" x14ac:dyDescent="0.3">
      <c r="A2" s="722" t="str">
        <f>+'Section A'!A2:B2</f>
        <v>Organization Name:</v>
      </c>
      <c r="B2" s="723"/>
      <c r="C2" s="724" t="str">
        <f>+'Section A'!C2:D2</f>
        <v>DUNS#</v>
      </c>
      <c r="D2" s="725"/>
      <c r="E2" s="724" t="str">
        <f>+'Section A'!E2:F2</f>
        <v>NOFO #</v>
      </c>
      <c r="F2" s="725"/>
    </row>
    <row r="3" spans="1:12" ht="16.5" thickTop="1" thickBot="1" x14ac:dyDescent="0.3">
      <c r="A3" s="720" t="str">
        <f>+'Section A'!A3</f>
        <v xml:space="preserve">CSFA Number: </v>
      </c>
      <c r="B3" s="720"/>
      <c r="C3" s="401" t="s">
        <v>302</v>
      </c>
      <c r="D3" s="402">
        <f>+'Section A'!D3</f>
        <v>0</v>
      </c>
      <c r="E3" s="721" t="str">
        <f>+'Section A'!E3:F3</f>
        <v>Fiscal Year(s) :</v>
      </c>
      <c r="F3" s="721"/>
    </row>
    <row r="4" spans="1:12" s="137" customFormat="1" ht="16.5" thickTop="1" thickBot="1" x14ac:dyDescent="0.3">
      <c r="A4" s="401" t="str">
        <f>+'Section A'!A4:D4</f>
        <v>CSFA Description:</v>
      </c>
      <c r="B4" s="403"/>
      <c r="C4" s="403"/>
      <c r="D4" s="403"/>
      <c r="E4" s="403"/>
      <c r="F4" s="402"/>
    </row>
    <row r="5" spans="1:12" ht="30.75" customHeight="1" thickTop="1" thickBot="1" x14ac:dyDescent="0.3">
      <c r="A5" s="726" t="s">
        <v>95</v>
      </c>
      <c r="B5" s="727"/>
      <c r="C5" s="727"/>
      <c r="D5" s="727"/>
      <c r="E5" s="727"/>
      <c r="F5" s="728"/>
      <c r="J5" s="8"/>
    </row>
    <row r="6" spans="1:12" ht="22.5" customHeight="1" thickTop="1" thickBot="1" x14ac:dyDescent="0.3">
      <c r="A6" s="666" t="s">
        <v>306</v>
      </c>
      <c r="B6" s="667"/>
      <c r="C6" s="667"/>
      <c r="D6" s="667"/>
      <c r="E6" s="667"/>
      <c r="F6" s="668"/>
      <c r="J6" s="8"/>
    </row>
    <row r="7" spans="1:12" ht="16.5" thickTop="1" thickBot="1" x14ac:dyDescent="0.3">
      <c r="A7" s="737" t="s">
        <v>26</v>
      </c>
      <c r="B7" s="738"/>
      <c r="C7" s="413" t="s">
        <v>21</v>
      </c>
      <c r="D7" s="414" t="s">
        <v>22</v>
      </c>
      <c r="E7" s="414" t="s">
        <v>23</v>
      </c>
      <c r="F7" s="415" t="s">
        <v>1</v>
      </c>
    </row>
    <row r="8" spans="1:12" ht="15.75" customHeight="1" thickTop="1" x14ac:dyDescent="0.25">
      <c r="A8" s="735" t="s">
        <v>225</v>
      </c>
      <c r="B8" s="736"/>
      <c r="C8" s="407"/>
      <c r="D8" s="408"/>
      <c r="E8" s="408"/>
      <c r="F8" s="409"/>
    </row>
    <row r="9" spans="1:12" ht="15.75" customHeight="1" x14ac:dyDescent="0.25">
      <c r="A9" s="731" t="s">
        <v>32</v>
      </c>
      <c r="B9" s="732"/>
      <c r="C9" s="410">
        <v>0</v>
      </c>
      <c r="D9" s="411">
        <v>0</v>
      </c>
      <c r="E9" s="411">
        <v>0</v>
      </c>
      <c r="F9" s="412">
        <f>SUM(C9:E9)</f>
        <v>0</v>
      </c>
      <c r="H9" s="8"/>
      <c r="J9" s="8"/>
    </row>
    <row r="10" spans="1:12" ht="15.75" customHeight="1" x14ac:dyDescent="0.25">
      <c r="A10" s="731" t="s">
        <v>33</v>
      </c>
      <c r="B10" s="732"/>
      <c r="C10" s="410">
        <v>0</v>
      </c>
      <c r="D10" s="411">
        <v>0</v>
      </c>
      <c r="E10" s="411">
        <v>0</v>
      </c>
      <c r="F10" s="412">
        <f>SUM(C10:E10)</f>
        <v>0</v>
      </c>
      <c r="H10" s="8"/>
    </row>
    <row r="11" spans="1:12" ht="15.75" customHeight="1" x14ac:dyDescent="0.25">
      <c r="A11" s="733" t="s">
        <v>30</v>
      </c>
      <c r="B11" s="734"/>
      <c r="C11" s="410">
        <v>0</v>
      </c>
      <c r="D11" s="411">
        <v>0</v>
      </c>
      <c r="E11" s="411">
        <v>0</v>
      </c>
      <c r="F11" s="412">
        <f>SUM(C11:E11)</f>
        <v>0</v>
      </c>
      <c r="J11" s="8"/>
    </row>
    <row r="12" spans="1:12" ht="15.75" customHeight="1" thickBot="1" x14ac:dyDescent="0.3">
      <c r="A12" s="739" t="s">
        <v>120</v>
      </c>
      <c r="B12" s="740"/>
      <c r="C12" s="410">
        <f>SUM(C9:C11)</f>
        <v>0</v>
      </c>
      <c r="D12" s="411">
        <f>SUM(D9:D11)</f>
        <v>0</v>
      </c>
      <c r="E12" s="411">
        <f>SUM(E9:E11)</f>
        <v>0</v>
      </c>
      <c r="F12" s="412">
        <f>SUM(C12:E12)</f>
        <v>0</v>
      </c>
      <c r="J12" s="8"/>
    </row>
    <row r="13" spans="1:12" ht="10.5" customHeight="1" thickTop="1" x14ac:dyDescent="0.25">
      <c r="A13" s="741" t="s">
        <v>96</v>
      </c>
      <c r="B13" s="742"/>
      <c r="C13" s="742"/>
      <c r="D13" s="742"/>
      <c r="E13" s="742"/>
      <c r="F13" s="743"/>
      <c r="J13" s="8"/>
    </row>
    <row r="14" spans="1:12" ht="9" customHeight="1" thickBot="1" x14ac:dyDescent="0.3">
      <c r="A14" s="744"/>
      <c r="B14" s="745"/>
      <c r="C14" s="745"/>
      <c r="D14" s="745"/>
      <c r="E14" s="745"/>
      <c r="F14" s="746"/>
    </row>
    <row r="15" spans="1:12" ht="23.25" customHeight="1" thickTop="1" thickBot="1" x14ac:dyDescent="0.3">
      <c r="A15" s="679" t="s">
        <v>221</v>
      </c>
      <c r="B15" s="680"/>
      <c r="C15" s="98" t="s">
        <v>21</v>
      </c>
      <c r="D15" s="99" t="s">
        <v>22</v>
      </c>
      <c r="E15" s="99" t="s">
        <v>23</v>
      </c>
      <c r="F15" s="97" t="s">
        <v>1</v>
      </c>
      <c r="G15" s="184" t="s">
        <v>318</v>
      </c>
      <c r="K15" s="8"/>
      <c r="L15" s="8"/>
    </row>
    <row r="16" spans="1:12" ht="17.45" customHeight="1" thickTop="1" x14ac:dyDescent="0.25">
      <c r="A16" s="100" t="s">
        <v>428</v>
      </c>
      <c r="B16" s="108">
        <v>200.43</v>
      </c>
      <c r="C16" s="153">
        <f>+Personnel!H46</f>
        <v>0</v>
      </c>
      <c r="D16" s="158">
        <v>0</v>
      </c>
      <c r="E16" s="158">
        <v>0</v>
      </c>
      <c r="F16" s="157">
        <f t="shared" ref="F16:F51" si="0">SUM(C16:E16)</f>
        <v>0</v>
      </c>
      <c r="G16" s="96"/>
      <c r="K16" s="8"/>
      <c r="L16" s="8"/>
    </row>
    <row r="17" spans="1:12" s="233" customFormat="1" ht="17.45" customHeight="1" x14ac:dyDescent="0.25">
      <c r="A17" s="100" t="s">
        <v>429</v>
      </c>
      <c r="B17" s="108">
        <v>200.43</v>
      </c>
      <c r="C17" s="153">
        <f>+Personnel!H47</f>
        <v>0</v>
      </c>
      <c r="D17" s="158">
        <v>0</v>
      </c>
      <c r="E17" s="158">
        <v>0</v>
      </c>
      <c r="F17" s="613">
        <f t="shared" si="0"/>
        <v>0</v>
      </c>
      <c r="G17" s="96"/>
      <c r="K17" s="232"/>
      <c r="L17" s="232"/>
    </row>
    <row r="18" spans="1:12" ht="17.45" customHeight="1" x14ac:dyDescent="0.25">
      <c r="A18" s="100" t="s">
        <v>430</v>
      </c>
      <c r="B18" s="108">
        <v>200.43100000000001</v>
      </c>
      <c r="C18" s="154">
        <f>+'Fringe Benefits'!H45</f>
        <v>0</v>
      </c>
      <c r="D18" s="159">
        <v>0</v>
      </c>
      <c r="E18" s="159">
        <v>0</v>
      </c>
      <c r="F18" s="157">
        <f t="shared" si="0"/>
        <v>0</v>
      </c>
      <c r="K18" s="8"/>
      <c r="L18" s="8"/>
    </row>
    <row r="19" spans="1:12" s="233" customFormat="1" ht="17.45" customHeight="1" x14ac:dyDescent="0.25">
      <c r="A19" s="100" t="s">
        <v>431</v>
      </c>
      <c r="B19" s="108">
        <v>200.43100000000001</v>
      </c>
      <c r="C19" s="610">
        <f>+'Fringe Benefits'!H46</f>
        <v>0</v>
      </c>
      <c r="D19" s="159">
        <v>0</v>
      </c>
      <c r="E19" s="159">
        <v>0</v>
      </c>
      <c r="F19" s="613">
        <f t="shared" si="0"/>
        <v>0</v>
      </c>
      <c r="K19" s="232"/>
      <c r="L19" s="232"/>
    </row>
    <row r="20" spans="1:12" ht="17.45" customHeight="1" x14ac:dyDescent="0.25">
      <c r="A20" s="100" t="s">
        <v>432</v>
      </c>
      <c r="B20" s="108">
        <v>200.47399999999999</v>
      </c>
      <c r="C20" s="154">
        <f>+Travel!I46</f>
        <v>0</v>
      </c>
      <c r="D20" s="159">
        <v>0</v>
      </c>
      <c r="E20" s="159">
        <v>0</v>
      </c>
      <c r="F20" s="157">
        <f t="shared" si="0"/>
        <v>0</v>
      </c>
      <c r="K20" s="8"/>
      <c r="L20" s="8"/>
    </row>
    <row r="21" spans="1:12" s="233" customFormat="1" ht="17.45" customHeight="1" x14ac:dyDescent="0.25">
      <c r="A21" s="100" t="s">
        <v>433</v>
      </c>
      <c r="B21" s="108">
        <v>200.47399999999999</v>
      </c>
      <c r="C21" s="610">
        <f>+Travel!I47</f>
        <v>0</v>
      </c>
      <c r="D21" s="159">
        <v>0</v>
      </c>
      <c r="E21" s="159">
        <v>0</v>
      </c>
      <c r="F21" s="613">
        <f t="shared" si="0"/>
        <v>0</v>
      </c>
      <c r="K21" s="232"/>
      <c r="L21" s="232"/>
    </row>
    <row r="22" spans="1:12" ht="17.45" customHeight="1" x14ac:dyDescent="0.25">
      <c r="A22" s="100" t="s">
        <v>434</v>
      </c>
      <c r="B22" s="108">
        <v>200.43899999999999</v>
      </c>
      <c r="C22" s="154">
        <f>+'Equipment '!G39</f>
        <v>0</v>
      </c>
      <c r="D22" s="159">
        <v>0</v>
      </c>
      <c r="E22" s="159">
        <v>0</v>
      </c>
      <c r="F22" s="157">
        <f t="shared" si="0"/>
        <v>0</v>
      </c>
    </row>
    <row r="23" spans="1:12" s="233" customFormat="1" ht="17.45" customHeight="1" x14ac:dyDescent="0.25">
      <c r="A23" s="100" t="s">
        <v>435</v>
      </c>
      <c r="B23" s="108">
        <v>200.43899999999999</v>
      </c>
      <c r="C23" s="610">
        <f>+'Equipment '!G40</f>
        <v>0</v>
      </c>
      <c r="D23" s="159">
        <v>0</v>
      </c>
      <c r="E23" s="159">
        <v>0</v>
      </c>
      <c r="F23" s="613">
        <f t="shared" si="0"/>
        <v>0</v>
      </c>
    </row>
    <row r="24" spans="1:12" ht="17.45" customHeight="1" x14ac:dyDescent="0.25">
      <c r="A24" s="100" t="s">
        <v>436</v>
      </c>
      <c r="B24" s="101">
        <v>200.94</v>
      </c>
      <c r="C24" s="154">
        <f>+Supplies!H48</f>
        <v>0</v>
      </c>
      <c r="D24" s="159">
        <v>0</v>
      </c>
      <c r="E24" s="159">
        <v>0</v>
      </c>
      <c r="F24" s="157">
        <f t="shared" si="0"/>
        <v>0</v>
      </c>
    </row>
    <row r="25" spans="1:12" s="233" customFormat="1" ht="17.45" customHeight="1" x14ac:dyDescent="0.25">
      <c r="A25" s="100" t="s">
        <v>437</v>
      </c>
      <c r="B25" s="101">
        <v>200.94</v>
      </c>
      <c r="C25" s="610">
        <f>+Supplies!H49</f>
        <v>0</v>
      </c>
      <c r="D25" s="159">
        <v>0</v>
      </c>
      <c r="E25" s="159">
        <v>0</v>
      </c>
      <c r="F25" s="613">
        <f t="shared" si="0"/>
        <v>0</v>
      </c>
    </row>
    <row r="26" spans="1:12" ht="17.45" customHeight="1" x14ac:dyDescent="0.25">
      <c r="A26" s="100" t="s">
        <v>446</v>
      </c>
      <c r="B26" s="108"/>
      <c r="C26" s="154">
        <f>+'Contractual Services'!G48</f>
        <v>0</v>
      </c>
      <c r="D26" s="159">
        <v>0</v>
      </c>
      <c r="E26" s="159">
        <v>0</v>
      </c>
      <c r="F26" s="157">
        <f t="shared" si="0"/>
        <v>0</v>
      </c>
    </row>
    <row r="27" spans="1:12" s="233" customFormat="1" ht="17.45" customHeight="1" x14ac:dyDescent="0.25">
      <c r="A27" s="100" t="s">
        <v>447</v>
      </c>
      <c r="B27" s="108"/>
      <c r="C27" s="610">
        <f>+'Contractual Services'!G49</f>
        <v>0</v>
      </c>
      <c r="D27" s="159">
        <v>0</v>
      </c>
      <c r="E27" s="159">
        <v>0</v>
      </c>
      <c r="F27" s="613">
        <f t="shared" si="0"/>
        <v>0</v>
      </c>
    </row>
    <row r="28" spans="1:12" ht="17.45" customHeight="1" x14ac:dyDescent="0.25">
      <c r="A28" s="100" t="s">
        <v>448</v>
      </c>
      <c r="B28" s="108">
        <v>200.459</v>
      </c>
      <c r="C28" s="154">
        <f>+Consultant!I41</f>
        <v>0</v>
      </c>
      <c r="D28" s="159">
        <v>0</v>
      </c>
      <c r="E28" s="159">
        <v>0</v>
      </c>
      <c r="F28" s="157">
        <f t="shared" si="0"/>
        <v>0</v>
      </c>
      <c r="H28" s="8"/>
    </row>
    <row r="29" spans="1:12" s="233" customFormat="1" ht="17.45" customHeight="1" x14ac:dyDescent="0.25">
      <c r="A29" s="598" t="s">
        <v>449</v>
      </c>
      <c r="B29" s="601">
        <v>200.459</v>
      </c>
      <c r="C29" s="610">
        <f>+Consultant!I42</f>
        <v>0</v>
      </c>
      <c r="D29" s="159">
        <v>0</v>
      </c>
      <c r="E29" s="159">
        <v>0</v>
      </c>
      <c r="F29" s="613">
        <f t="shared" si="0"/>
        <v>0</v>
      </c>
      <c r="H29" s="232"/>
    </row>
    <row r="30" spans="1:12" ht="17.45" customHeight="1" x14ac:dyDescent="0.25">
      <c r="A30" s="100" t="s">
        <v>450</v>
      </c>
      <c r="B30" s="108"/>
      <c r="C30" s="154">
        <f>+'Construction '!G36</f>
        <v>0</v>
      </c>
      <c r="D30" s="159">
        <v>0</v>
      </c>
      <c r="E30" s="159">
        <v>0</v>
      </c>
      <c r="F30" s="157">
        <f t="shared" si="0"/>
        <v>0</v>
      </c>
      <c r="J30" s="8"/>
      <c r="K30" s="8"/>
    </row>
    <row r="31" spans="1:12" s="233" customFormat="1" ht="17.45" customHeight="1" x14ac:dyDescent="0.25">
      <c r="A31" s="598" t="s">
        <v>451</v>
      </c>
      <c r="B31" s="108"/>
      <c r="C31" s="610">
        <f>+'Construction '!G37</f>
        <v>0</v>
      </c>
      <c r="D31" s="159">
        <v>0</v>
      </c>
      <c r="E31" s="159">
        <v>0</v>
      </c>
      <c r="F31" s="613">
        <f t="shared" si="0"/>
        <v>0</v>
      </c>
      <c r="J31" s="232"/>
      <c r="K31" s="232"/>
    </row>
    <row r="32" spans="1:12" ht="17.45" customHeight="1" x14ac:dyDescent="0.25">
      <c r="A32" s="100" t="s">
        <v>452</v>
      </c>
      <c r="B32" s="101">
        <v>200.465</v>
      </c>
      <c r="C32" s="154">
        <f>+'Occupancy '!H40</f>
        <v>0</v>
      </c>
      <c r="D32" s="159">
        <v>0</v>
      </c>
      <c r="E32" s="159">
        <v>0</v>
      </c>
      <c r="F32" s="157">
        <f t="shared" si="0"/>
        <v>0</v>
      </c>
      <c r="J32" s="8"/>
      <c r="K32" s="8"/>
    </row>
    <row r="33" spans="1:11" s="233" customFormat="1" ht="17.45" customHeight="1" x14ac:dyDescent="0.25">
      <c r="A33" s="598" t="s">
        <v>453</v>
      </c>
      <c r="B33" s="599">
        <v>200.465</v>
      </c>
      <c r="C33" s="610">
        <f>+'Occupancy '!H41</f>
        <v>0</v>
      </c>
      <c r="D33" s="159">
        <v>0</v>
      </c>
      <c r="E33" s="159">
        <v>0</v>
      </c>
      <c r="F33" s="613">
        <f t="shared" si="0"/>
        <v>0</v>
      </c>
      <c r="J33" s="232"/>
      <c r="K33" s="232"/>
    </row>
    <row r="34" spans="1:11" ht="17.45" customHeight="1" x14ac:dyDescent="0.25">
      <c r="A34" s="100" t="s">
        <v>454</v>
      </c>
      <c r="B34" s="108">
        <v>200.87</v>
      </c>
      <c r="C34" s="154">
        <f>+'R &amp; D '!G37</f>
        <v>0</v>
      </c>
      <c r="D34" s="159">
        <v>0</v>
      </c>
      <c r="E34" s="159">
        <v>0</v>
      </c>
      <c r="F34" s="157">
        <f t="shared" si="0"/>
        <v>0</v>
      </c>
    </row>
    <row r="35" spans="1:11" s="233" customFormat="1" ht="17.45" customHeight="1" x14ac:dyDescent="0.25">
      <c r="A35" s="598" t="s">
        <v>455</v>
      </c>
      <c r="B35" s="601">
        <v>200.87</v>
      </c>
      <c r="C35" s="610">
        <f>+'R &amp; D '!G38</f>
        <v>0</v>
      </c>
      <c r="D35" s="159">
        <v>0</v>
      </c>
      <c r="E35" s="159">
        <v>0</v>
      </c>
      <c r="F35" s="613">
        <f t="shared" si="0"/>
        <v>0</v>
      </c>
    </row>
    <row r="36" spans="1:11" ht="17.45" customHeight="1" x14ac:dyDescent="0.25">
      <c r="A36" s="100" t="s">
        <v>440</v>
      </c>
      <c r="B36" s="108"/>
      <c r="C36" s="154">
        <f>+'Telecommunications '!G43</f>
        <v>0</v>
      </c>
      <c r="D36" s="159">
        <v>0</v>
      </c>
      <c r="E36" s="159">
        <v>0</v>
      </c>
      <c r="F36" s="157">
        <f t="shared" si="0"/>
        <v>0</v>
      </c>
    </row>
    <row r="37" spans="1:11" s="233" customFormat="1" ht="17.45" customHeight="1" x14ac:dyDescent="0.25">
      <c r="A37" s="100" t="s">
        <v>441</v>
      </c>
      <c r="B37" s="108"/>
      <c r="C37" s="610">
        <f>+'Telecommunications '!G44</f>
        <v>0</v>
      </c>
      <c r="D37" s="159">
        <v>0</v>
      </c>
      <c r="E37" s="159">
        <v>0</v>
      </c>
      <c r="F37" s="613">
        <f t="shared" si="0"/>
        <v>0</v>
      </c>
    </row>
    <row r="38" spans="1:11" ht="17.45" customHeight="1" x14ac:dyDescent="0.25">
      <c r="A38" s="100" t="s">
        <v>442</v>
      </c>
      <c r="B38" s="108">
        <v>200.47200000000001</v>
      </c>
      <c r="C38" s="154">
        <f>+'Training &amp; Education'!G43</f>
        <v>0</v>
      </c>
      <c r="D38" s="159">
        <v>0</v>
      </c>
      <c r="E38" s="159">
        <v>0</v>
      </c>
      <c r="F38" s="157">
        <f t="shared" si="0"/>
        <v>0</v>
      </c>
    </row>
    <row r="39" spans="1:11" s="233" customFormat="1" ht="17.45" customHeight="1" x14ac:dyDescent="0.25">
      <c r="A39" s="100" t="s">
        <v>443</v>
      </c>
      <c r="B39" s="108">
        <v>200.47200000000001</v>
      </c>
      <c r="C39" s="610">
        <f>+'Training &amp; Education'!G44</f>
        <v>0</v>
      </c>
      <c r="D39" s="159">
        <v>0</v>
      </c>
      <c r="E39" s="160">
        <v>0</v>
      </c>
      <c r="F39" s="613">
        <f t="shared" si="0"/>
        <v>0</v>
      </c>
    </row>
    <row r="40" spans="1:11" ht="17.45" customHeight="1" x14ac:dyDescent="0.25">
      <c r="A40" s="100" t="s">
        <v>444</v>
      </c>
      <c r="B40" s="108">
        <v>200.41300000000001</v>
      </c>
      <c r="C40" s="155">
        <f>+'Direct Administrative '!H41</f>
        <v>0</v>
      </c>
      <c r="D40" s="159">
        <v>0</v>
      </c>
      <c r="E40" s="160">
        <v>0</v>
      </c>
      <c r="F40" s="157">
        <f t="shared" si="0"/>
        <v>0</v>
      </c>
    </row>
    <row r="41" spans="1:11" s="233" customFormat="1" ht="17.45" customHeight="1" x14ac:dyDescent="0.25">
      <c r="A41" s="100" t="s">
        <v>445</v>
      </c>
      <c r="B41" s="108">
        <v>200.41300000000001</v>
      </c>
      <c r="C41" s="611">
        <f>+'Direct Administrative '!H42</f>
        <v>0</v>
      </c>
      <c r="D41" s="159">
        <v>0</v>
      </c>
      <c r="E41" s="160">
        <v>0</v>
      </c>
      <c r="F41" s="613">
        <f t="shared" si="0"/>
        <v>0</v>
      </c>
    </row>
    <row r="42" spans="1:11" ht="17.45" customHeight="1" x14ac:dyDescent="0.25">
      <c r="A42" s="100" t="s">
        <v>456</v>
      </c>
      <c r="B42" s="108"/>
      <c r="C42" s="155">
        <f>+'Miscellaneous (other) Costs '!G40</f>
        <v>0</v>
      </c>
      <c r="D42" s="159">
        <v>0</v>
      </c>
      <c r="E42" s="160">
        <v>0</v>
      </c>
      <c r="F42" s="157">
        <f t="shared" si="0"/>
        <v>0</v>
      </c>
    </row>
    <row r="43" spans="1:11" s="233" customFormat="1" ht="17.45" customHeight="1" x14ac:dyDescent="0.25">
      <c r="A43" s="598" t="s">
        <v>457</v>
      </c>
      <c r="B43" s="108"/>
      <c r="C43" s="611">
        <f>+'Miscellaneous (other) Costs '!G41</f>
        <v>0</v>
      </c>
      <c r="D43" s="159">
        <v>0</v>
      </c>
      <c r="E43" s="160">
        <v>0</v>
      </c>
      <c r="F43" s="613">
        <f t="shared" si="0"/>
        <v>0</v>
      </c>
    </row>
    <row r="44" spans="1:11" ht="17.45" customHeight="1" x14ac:dyDescent="0.25">
      <c r="A44" s="605" t="s">
        <v>478</v>
      </c>
      <c r="B44" s="108"/>
      <c r="C44" s="154">
        <f>+Training!G45</f>
        <v>0</v>
      </c>
      <c r="D44" s="159">
        <v>0</v>
      </c>
      <c r="E44" s="159">
        <v>0</v>
      </c>
      <c r="F44" s="157">
        <f t="shared" si="0"/>
        <v>0</v>
      </c>
    </row>
    <row r="45" spans="1:11" s="233" customFormat="1" ht="17.45" customHeight="1" x14ac:dyDescent="0.25">
      <c r="A45" s="605" t="s">
        <v>479</v>
      </c>
      <c r="B45" s="108"/>
      <c r="C45" s="610">
        <f>+Training!G46</f>
        <v>0</v>
      </c>
      <c r="D45" s="159">
        <v>0</v>
      </c>
      <c r="E45" s="159">
        <v>0</v>
      </c>
      <c r="F45" s="613">
        <f>SUM(C45:E45)</f>
        <v>0</v>
      </c>
    </row>
    <row r="46" spans="1:11" ht="17.45" customHeight="1" x14ac:dyDescent="0.25">
      <c r="A46" s="605" t="s">
        <v>480</v>
      </c>
      <c r="B46" s="108"/>
      <c r="C46" s="154">
        <f>+'Supportive Services'!G45</f>
        <v>0</v>
      </c>
      <c r="D46" s="159">
        <v>0</v>
      </c>
      <c r="E46" s="159">
        <v>0</v>
      </c>
      <c r="F46" s="157">
        <f t="shared" si="0"/>
        <v>0</v>
      </c>
    </row>
    <row r="47" spans="1:11" s="233" customFormat="1" ht="17.45" customHeight="1" x14ac:dyDescent="0.25">
      <c r="A47" s="605" t="s">
        <v>481</v>
      </c>
      <c r="B47" s="108"/>
      <c r="C47" s="610">
        <f>+'Supportive Services'!G46</f>
        <v>0</v>
      </c>
      <c r="D47" s="159">
        <v>0</v>
      </c>
      <c r="E47" s="159">
        <v>0</v>
      </c>
      <c r="F47" s="613">
        <f t="shared" si="0"/>
        <v>0</v>
      </c>
    </row>
    <row r="48" spans="1:11" s="233" customFormat="1" ht="17.45" customHeight="1" x14ac:dyDescent="0.25">
      <c r="A48" s="605" t="s">
        <v>482</v>
      </c>
      <c r="B48" s="108"/>
      <c r="C48" s="154">
        <f>+'Participant Wages'!G45</f>
        <v>0</v>
      </c>
      <c r="D48" s="159">
        <v>0</v>
      </c>
      <c r="E48" s="159">
        <v>0</v>
      </c>
      <c r="F48" s="157">
        <f t="shared" ref="F48" si="1">SUM(C48:E48)</f>
        <v>0</v>
      </c>
    </row>
    <row r="49" spans="1:9" s="233" customFormat="1" ht="17.45" customHeight="1" x14ac:dyDescent="0.25">
      <c r="A49" s="605" t="s">
        <v>483</v>
      </c>
      <c r="B49" s="108"/>
      <c r="C49" s="610">
        <f>+'Participant Wages'!G46</f>
        <v>0</v>
      </c>
      <c r="D49" s="159">
        <v>0</v>
      </c>
      <c r="E49" s="160">
        <v>0</v>
      </c>
      <c r="F49" s="613">
        <f t="shared" si="0"/>
        <v>0</v>
      </c>
    </row>
    <row r="50" spans="1:9" ht="17.45" customHeight="1" x14ac:dyDescent="0.25">
      <c r="A50" s="100" t="s">
        <v>252</v>
      </c>
      <c r="B50" s="109">
        <v>200.41300000000001</v>
      </c>
      <c r="C50" s="154">
        <f>SUM(C16:C49)</f>
        <v>0</v>
      </c>
      <c r="D50" s="159">
        <f t="shared" ref="D50:E50" si="2">SUM(D16:D49)</f>
        <v>0</v>
      </c>
      <c r="E50" s="160">
        <f t="shared" si="2"/>
        <v>0</v>
      </c>
      <c r="F50" s="157">
        <f t="shared" si="0"/>
        <v>0</v>
      </c>
      <c r="I50" s="8"/>
    </row>
    <row r="51" spans="1:9" x14ac:dyDescent="0.25">
      <c r="A51" s="102" t="s">
        <v>460</v>
      </c>
      <c r="B51" s="110">
        <v>200.41399999999999</v>
      </c>
      <c r="C51" s="156">
        <f>+'Indirect Costs '!H42</f>
        <v>0</v>
      </c>
      <c r="D51" s="161">
        <v>0</v>
      </c>
      <c r="E51" s="161">
        <v>0</v>
      </c>
      <c r="F51" s="162">
        <f t="shared" si="0"/>
        <v>0</v>
      </c>
      <c r="I51" s="8"/>
    </row>
    <row r="52" spans="1:9" ht="15" customHeight="1" x14ac:dyDescent="0.25">
      <c r="A52" s="747" t="s">
        <v>31</v>
      </c>
      <c r="B52" s="748"/>
      <c r="C52" s="629"/>
      <c r="D52" s="630"/>
      <c r="E52" s="630"/>
      <c r="F52" s="636"/>
    </row>
    <row r="53" spans="1:9" s="586" customFormat="1" x14ac:dyDescent="0.25">
      <c r="A53" s="634" t="s">
        <v>461</v>
      </c>
      <c r="B53" s="635">
        <v>200.41399999999999</v>
      </c>
      <c r="C53" s="629">
        <f>+'Indirect Costs '!H43</f>
        <v>0</v>
      </c>
      <c r="D53" s="630">
        <v>0</v>
      </c>
      <c r="E53" s="630">
        <v>0</v>
      </c>
      <c r="F53" s="636">
        <f t="shared" ref="F53" si="3">SUM(C53:E53)</f>
        <v>0</v>
      </c>
      <c r="I53" s="587"/>
    </row>
    <row r="54" spans="1:9" s="586" customFormat="1" ht="15" customHeight="1" thickBot="1" x14ac:dyDescent="0.3">
      <c r="A54" s="747" t="s">
        <v>31</v>
      </c>
      <c r="B54" s="748"/>
      <c r="C54" s="618"/>
      <c r="D54" s="619"/>
      <c r="E54" s="619"/>
      <c r="F54" s="620"/>
    </row>
    <row r="55" spans="1:9" ht="22.5" customHeight="1" thickTop="1" thickBot="1" x14ac:dyDescent="0.3">
      <c r="A55" s="729" t="s">
        <v>253</v>
      </c>
      <c r="B55" s="730"/>
      <c r="C55" s="163">
        <f>+C50+C51+C53</f>
        <v>0</v>
      </c>
      <c r="D55" s="163">
        <f t="shared" ref="D55:E55" si="4">+D50+D51</f>
        <v>0</v>
      </c>
      <c r="E55" s="163">
        <f t="shared" si="4"/>
        <v>0</v>
      </c>
      <c r="F55" s="164">
        <f>+F50+F51</f>
        <v>0</v>
      </c>
    </row>
    <row r="56" spans="1:9" ht="15.75" thickTop="1" x14ac:dyDescent="0.25"/>
  </sheetData>
  <sheetProtection sheet="1" objects="1" scenarios="1"/>
  <mergeCells count="21">
    <mergeCell ref="A5:F5"/>
    <mergeCell ref="A55:B55"/>
    <mergeCell ref="A6:F6"/>
    <mergeCell ref="A10:B10"/>
    <mergeCell ref="A11:B11"/>
    <mergeCell ref="A9:B9"/>
    <mergeCell ref="A8:B8"/>
    <mergeCell ref="A7:B7"/>
    <mergeCell ref="A12:B12"/>
    <mergeCell ref="A13:F14"/>
    <mergeCell ref="A15:B15"/>
    <mergeCell ref="A52:B52"/>
    <mergeCell ref="A54:B54"/>
    <mergeCell ref="A3:B3"/>
    <mergeCell ref="E3:F3"/>
    <mergeCell ref="A1:B1"/>
    <mergeCell ref="C1:D1"/>
    <mergeCell ref="E1:F1"/>
    <mergeCell ref="A2:B2"/>
    <mergeCell ref="C2:D2"/>
    <mergeCell ref="E2:F2"/>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sqref="A1:B1"/>
    </sheetView>
  </sheetViews>
  <sheetFormatPr defaultRowHeight="15" x14ac:dyDescent="0.25"/>
  <cols>
    <col min="1" max="1" width="38.7109375" style="137" customWidth="1"/>
    <col min="2" max="2" width="8.5703125" style="137" customWidth="1"/>
    <col min="3" max="6" width="21.5703125" style="137" customWidth="1"/>
    <col min="7" max="16384" width="9.140625" style="137"/>
  </cols>
  <sheetData>
    <row r="1" spans="1:12" ht="16.5" customHeight="1" thickTop="1" thickBot="1" x14ac:dyDescent="0.3">
      <c r="A1" s="656" t="s">
        <v>0</v>
      </c>
      <c r="B1" s="657"/>
      <c r="C1" s="658" t="s">
        <v>15</v>
      </c>
      <c r="D1" s="658"/>
      <c r="E1" s="648" t="str">
        <f>+'Section A'!E1:F1</f>
        <v>AGENCY : Commerce &amp; Econ. Opportunity</v>
      </c>
      <c r="F1" s="649"/>
      <c r="G1" s="138"/>
    </row>
    <row r="2" spans="1:12" ht="16.5" customHeight="1" thickTop="1" thickBot="1" x14ac:dyDescent="0.3">
      <c r="A2" s="722" t="str">
        <f>+'Section A'!A2:B2</f>
        <v>Organization Name:</v>
      </c>
      <c r="B2" s="723"/>
      <c r="C2" s="724" t="str">
        <f>+'Section A'!C2:D2</f>
        <v>DUNS#</v>
      </c>
      <c r="D2" s="725"/>
      <c r="E2" s="724" t="str">
        <f>+'Section A'!E2:F2</f>
        <v>NOFO #</v>
      </c>
      <c r="F2" s="725"/>
    </row>
    <row r="3" spans="1:12" ht="16.5" thickTop="1" thickBot="1" x14ac:dyDescent="0.3">
      <c r="A3" s="720" t="str">
        <f>+'Section A'!A3</f>
        <v xml:space="preserve">CSFA Number: </v>
      </c>
      <c r="B3" s="720"/>
      <c r="C3" s="401" t="s">
        <v>302</v>
      </c>
      <c r="D3" s="402">
        <f>+'Section A'!D3</f>
        <v>0</v>
      </c>
      <c r="E3" s="721" t="str">
        <f>+'Section A'!E3:F3</f>
        <v>Fiscal Year(s) :</v>
      </c>
      <c r="F3" s="721"/>
      <c r="G3" s="182"/>
    </row>
    <row r="4" spans="1:12" ht="16.5" thickTop="1" thickBot="1" x14ac:dyDescent="0.3">
      <c r="A4" s="401" t="str">
        <f>+'Section A'!A4:D4</f>
        <v>CSFA Description:</v>
      </c>
      <c r="B4" s="403"/>
      <c r="C4" s="404"/>
      <c r="D4" s="404"/>
      <c r="E4" s="405"/>
      <c r="F4" s="406"/>
    </row>
    <row r="5" spans="1:12" ht="30.75" customHeight="1" thickTop="1" thickBot="1" x14ac:dyDescent="0.3">
      <c r="A5" s="726" t="s">
        <v>95</v>
      </c>
      <c r="B5" s="727"/>
      <c r="C5" s="727"/>
      <c r="D5" s="727"/>
      <c r="E5" s="727"/>
      <c r="F5" s="728"/>
      <c r="J5" s="138"/>
    </row>
    <row r="6" spans="1:12" ht="22.5" customHeight="1" thickTop="1" thickBot="1" x14ac:dyDescent="0.3">
      <c r="A6" s="749" t="s">
        <v>307</v>
      </c>
      <c r="B6" s="750"/>
      <c r="C6" s="750"/>
      <c r="D6" s="750"/>
      <c r="E6" s="750"/>
      <c r="F6" s="751"/>
      <c r="J6" s="138"/>
    </row>
    <row r="7" spans="1:12" ht="16.5" thickTop="1" thickBot="1" x14ac:dyDescent="0.3">
      <c r="A7" s="737" t="s">
        <v>26</v>
      </c>
      <c r="B7" s="738"/>
      <c r="C7" s="413" t="s">
        <v>21</v>
      </c>
      <c r="D7" s="414" t="s">
        <v>22</v>
      </c>
      <c r="E7" s="414" t="s">
        <v>23</v>
      </c>
      <c r="F7" s="415" t="s">
        <v>1</v>
      </c>
    </row>
    <row r="8" spans="1:12" ht="15.75" customHeight="1" thickTop="1" x14ac:dyDescent="0.25">
      <c r="A8" s="735" t="s">
        <v>225</v>
      </c>
      <c r="B8" s="736"/>
      <c r="C8" s="407"/>
      <c r="D8" s="408"/>
      <c r="E8" s="408"/>
      <c r="F8" s="409"/>
    </row>
    <row r="9" spans="1:12" ht="15.75" customHeight="1" x14ac:dyDescent="0.25">
      <c r="A9" s="731" t="s">
        <v>32</v>
      </c>
      <c r="B9" s="732"/>
      <c r="C9" s="410">
        <v>0</v>
      </c>
      <c r="D9" s="411">
        <v>0</v>
      </c>
      <c r="E9" s="411">
        <v>0</v>
      </c>
      <c r="F9" s="412">
        <f>SUM(C9:E9)</f>
        <v>0</v>
      </c>
      <c r="H9" s="138"/>
      <c r="J9" s="138"/>
    </row>
    <row r="10" spans="1:12" ht="15.75" customHeight="1" x14ac:dyDescent="0.25">
      <c r="A10" s="731" t="s">
        <v>33</v>
      </c>
      <c r="B10" s="732"/>
      <c r="C10" s="410">
        <v>0</v>
      </c>
      <c r="D10" s="411">
        <v>0</v>
      </c>
      <c r="E10" s="411">
        <v>0</v>
      </c>
      <c r="F10" s="412">
        <f>SUM(C10:E10)</f>
        <v>0</v>
      </c>
      <c r="H10" s="138"/>
    </row>
    <row r="11" spans="1:12" ht="15.75" customHeight="1" x14ac:dyDescent="0.25">
      <c r="A11" s="733" t="s">
        <v>30</v>
      </c>
      <c r="B11" s="734"/>
      <c r="C11" s="410">
        <v>0</v>
      </c>
      <c r="D11" s="411">
        <v>0</v>
      </c>
      <c r="E11" s="411">
        <v>0</v>
      </c>
      <c r="F11" s="412">
        <f>SUM(C11:E11)</f>
        <v>0</v>
      </c>
      <c r="J11" s="138"/>
    </row>
    <row r="12" spans="1:12" ht="15.75" customHeight="1" thickBot="1" x14ac:dyDescent="0.3">
      <c r="A12" s="739" t="s">
        <v>120</v>
      </c>
      <c r="B12" s="740"/>
      <c r="C12" s="410">
        <f>SUM(C9:C11)</f>
        <v>0</v>
      </c>
      <c r="D12" s="411">
        <f>SUM(D9:D11)</f>
        <v>0</v>
      </c>
      <c r="E12" s="411">
        <f>SUM(E9:E11)</f>
        <v>0</v>
      </c>
      <c r="F12" s="412">
        <f>SUM(C12:E12)</f>
        <v>0</v>
      </c>
      <c r="J12" s="138"/>
    </row>
    <row r="13" spans="1:12" ht="10.5" customHeight="1" thickTop="1" x14ac:dyDescent="0.25">
      <c r="A13" s="741" t="s">
        <v>96</v>
      </c>
      <c r="B13" s="742"/>
      <c r="C13" s="742"/>
      <c r="D13" s="742"/>
      <c r="E13" s="742"/>
      <c r="F13" s="743"/>
      <c r="J13" s="138"/>
    </row>
    <row r="14" spans="1:12" ht="9" customHeight="1" thickBot="1" x14ac:dyDescent="0.3">
      <c r="A14" s="744"/>
      <c r="B14" s="745"/>
      <c r="C14" s="745"/>
      <c r="D14" s="745"/>
      <c r="E14" s="745"/>
      <c r="F14" s="746"/>
    </row>
    <row r="15" spans="1:12" ht="23.25" customHeight="1" thickTop="1" thickBot="1" x14ac:dyDescent="0.3">
      <c r="A15" s="679" t="s">
        <v>221</v>
      </c>
      <c r="B15" s="680"/>
      <c r="C15" s="98" t="s">
        <v>21</v>
      </c>
      <c r="D15" s="99" t="s">
        <v>22</v>
      </c>
      <c r="E15" s="99" t="s">
        <v>23</v>
      </c>
      <c r="F15" s="97" t="s">
        <v>1</v>
      </c>
      <c r="G15" s="183" t="s">
        <v>318</v>
      </c>
      <c r="K15" s="138"/>
      <c r="L15" s="138"/>
    </row>
    <row r="16" spans="1:12" ht="17.45" customHeight="1" thickTop="1" x14ac:dyDescent="0.25">
      <c r="A16" s="100" t="s">
        <v>428</v>
      </c>
      <c r="B16" s="108">
        <v>200.43</v>
      </c>
      <c r="C16" s="153">
        <f>+Personnel!H51</f>
        <v>0</v>
      </c>
      <c r="D16" s="158">
        <v>0</v>
      </c>
      <c r="E16" s="158">
        <v>0</v>
      </c>
      <c r="F16" s="157">
        <f t="shared" ref="F16:F51" si="0">SUM(C16:E16)</f>
        <v>0</v>
      </c>
      <c r="G16" s="96"/>
      <c r="K16" s="138"/>
      <c r="L16" s="138"/>
    </row>
    <row r="17" spans="1:12" s="233" customFormat="1" ht="17.45" customHeight="1" x14ac:dyDescent="0.25">
      <c r="A17" s="100" t="s">
        <v>429</v>
      </c>
      <c r="B17" s="108">
        <v>200.43</v>
      </c>
      <c r="C17" s="153">
        <f>+Personnel!H52</f>
        <v>0</v>
      </c>
      <c r="D17" s="158">
        <v>0</v>
      </c>
      <c r="E17" s="158">
        <v>0</v>
      </c>
      <c r="F17" s="613">
        <f t="shared" ref="F17:F49" si="1">SUM(C17:E17)</f>
        <v>0</v>
      </c>
      <c r="G17" s="96"/>
      <c r="K17" s="232"/>
      <c r="L17" s="232"/>
    </row>
    <row r="18" spans="1:12" ht="17.45" customHeight="1" x14ac:dyDescent="0.25">
      <c r="A18" s="100" t="s">
        <v>430</v>
      </c>
      <c r="B18" s="108">
        <v>200.43100000000001</v>
      </c>
      <c r="C18" s="154">
        <f>+'Fringe Benefits'!H50</f>
        <v>0</v>
      </c>
      <c r="D18" s="159">
        <v>0</v>
      </c>
      <c r="E18" s="159">
        <v>0</v>
      </c>
      <c r="F18" s="157">
        <f t="shared" si="0"/>
        <v>0</v>
      </c>
      <c r="K18" s="138"/>
      <c r="L18" s="138"/>
    </row>
    <row r="19" spans="1:12" s="233" customFormat="1" ht="17.45" customHeight="1" x14ac:dyDescent="0.25">
      <c r="A19" s="100" t="s">
        <v>431</v>
      </c>
      <c r="B19" s="108">
        <v>200.43100000000001</v>
      </c>
      <c r="C19" s="610">
        <f>+'Fringe Benefits'!H51</f>
        <v>0</v>
      </c>
      <c r="D19" s="159">
        <v>0</v>
      </c>
      <c r="E19" s="159">
        <v>0</v>
      </c>
      <c r="F19" s="613">
        <f t="shared" si="1"/>
        <v>0</v>
      </c>
      <c r="K19" s="232"/>
      <c r="L19" s="232"/>
    </row>
    <row r="20" spans="1:12" ht="17.45" customHeight="1" x14ac:dyDescent="0.25">
      <c r="A20" s="100" t="s">
        <v>432</v>
      </c>
      <c r="B20" s="108">
        <v>200.47399999999999</v>
      </c>
      <c r="C20" s="154">
        <f>+Travel!I51</f>
        <v>0</v>
      </c>
      <c r="D20" s="159">
        <v>0</v>
      </c>
      <c r="E20" s="159">
        <v>0</v>
      </c>
      <c r="F20" s="157">
        <f t="shared" si="0"/>
        <v>0</v>
      </c>
      <c r="K20" s="138"/>
      <c r="L20" s="138"/>
    </row>
    <row r="21" spans="1:12" s="233" customFormat="1" ht="17.45" customHeight="1" x14ac:dyDescent="0.25">
      <c r="A21" s="100" t="s">
        <v>433</v>
      </c>
      <c r="B21" s="108">
        <v>200.47399999999999</v>
      </c>
      <c r="C21" s="610">
        <f>+Travel!I52</f>
        <v>0</v>
      </c>
      <c r="D21" s="159">
        <v>0</v>
      </c>
      <c r="E21" s="159">
        <v>0</v>
      </c>
      <c r="F21" s="613">
        <f t="shared" si="1"/>
        <v>0</v>
      </c>
      <c r="K21" s="232"/>
      <c r="L21" s="232"/>
    </row>
    <row r="22" spans="1:12" ht="17.45" customHeight="1" x14ac:dyDescent="0.25">
      <c r="A22" s="100" t="s">
        <v>434</v>
      </c>
      <c r="B22" s="108">
        <v>200.43899999999999</v>
      </c>
      <c r="C22" s="154">
        <f>+'Equipment '!G44</f>
        <v>0</v>
      </c>
      <c r="D22" s="159">
        <v>0</v>
      </c>
      <c r="E22" s="159">
        <v>0</v>
      </c>
      <c r="F22" s="157">
        <f t="shared" si="0"/>
        <v>0</v>
      </c>
    </row>
    <row r="23" spans="1:12" s="233" customFormat="1" ht="17.45" customHeight="1" x14ac:dyDescent="0.25">
      <c r="A23" s="100" t="s">
        <v>435</v>
      </c>
      <c r="B23" s="108">
        <v>200.43899999999999</v>
      </c>
      <c r="C23" s="610">
        <f>+'Equipment '!G45</f>
        <v>0</v>
      </c>
      <c r="D23" s="159">
        <v>0</v>
      </c>
      <c r="E23" s="159">
        <v>0</v>
      </c>
      <c r="F23" s="613">
        <f t="shared" si="1"/>
        <v>0</v>
      </c>
    </row>
    <row r="24" spans="1:12" ht="17.45" customHeight="1" x14ac:dyDescent="0.25">
      <c r="A24" s="100" t="s">
        <v>436</v>
      </c>
      <c r="B24" s="101">
        <v>200.94</v>
      </c>
      <c r="C24" s="154">
        <f>+Supplies!H53</f>
        <v>0</v>
      </c>
      <c r="D24" s="159">
        <v>0</v>
      </c>
      <c r="E24" s="159">
        <v>0</v>
      </c>
      <c r="F24" s="157">
        <f t="shared" si="0"/>
        <v>0</v>
      </c>
    </row>
    <row r="25" spans="1:12" s="233" customFormat="1" ht="17.45" customHeight="1" x14ac:dyDescent="0.25">
      <c r="A25" s="100" t="s">
        <v>437</v>
      </c>
      <c r="B25" s="101">
        <v>200.94</v>
      </c>
      <c r="C25" s="610">
        <f>+Supplies!H54</f>
        <v>0</v>
      </c>
      <c r="D25" s="159">
        <v>0</v>
      </c>
      <c r="E25" s="159">
        <v>0</v>
      </c>
      <c r="F25" s="613">
        <f t="shared" si="1"/>
        <v>0</v>
      </c>
    </row>
    <row r="26" spans="1:12" ht="17.45" customHeight="1" x14ac:dyDescent="0.25">
      <c r="A26" s="100" t="s">
        <v>446</v>
      </c>
      <c r="B26" s="108"/>
      <c r="C26" s="154">
        <f>+'Contractual Services'!G53</f>
        <v>0</v>
      </c>
      <c r="D26" s="159">
        <v>0</v>
      </c>
      <c r="E26" s="159">
        <v>0</v>
      </c>
      <c r="F26" s="157">
        <f t="shared" si="0"/>
        <v>0</v>
      </c>
    </row>
    <row r="27" spans="1:12" s="233" customFormat="1" ht="17.45" customHeight="1" x14ac:dyDescent="0.25">
      <c r="A27" s="100" t="s">
        <v>447</v>
      </c>
      <c r="B27" s="108"/>
      <c r="C27" s="610">
        <f>+'Contractual Services'!G54</f>
        <v>0</v>
      </c>
      <c r="D27" s="159">
        <v>0</v>
      </c>
      <c r="E27" s="159">
        <v>0</v>
      </c>
      <c r="F27" s="613">
        <f t="shared" si="1"/>
        <v>0</v>
      </c>
    </row>
    <row r="28" spans="1:12" ht="17.45" customHeight="1" x14ac:dyDescent="0.25">
      <c r="A28" s="598" t="s">
        <v>448</v>
      </c>
      <c r="B28" s="601">
        <v>200.459</v>
      </c>
      <c r="C28" s="154">
        <f>+Consultant!I46</f>
        <v>0</v>
      </c>
      <c r="D28" s="159">
        <v>0</v>
      </c>
      <c r="E28" s="159">
        <v>0</v>
      </c>
      <c r="F28" s="157">
        <f t="shared" si="0"/>
        <v>0</v>
      </c>
      <c r="H28" s="138"/>
    </row>
    <row r="29" spans="1:12" s="233" customFormat="1" ht="17.45" customHeight="1" x14ac:dyDescent="0.25">
      <c r="A29" s="598" t="s">
        <v>449</v>
      </c>
      <c r="B29" s="601">
        <v>200.459</v>
      </c>
      <c r="C29" s="610">
        <f>+Consultant!I47</f>
        <v>0</v>
      </c>
      <c r="D29" s="159">
        <v>0</v>
      </c>
      <c r="E29" s="159">
        <v>0</v>
      </c>
      <c r="F29" s="613">
        <f t="shared" si="1"/>
        <v>0</v>
      </c>
      <c r="H29" s="232"/>
    </row>
    <row r="30" spans="1:12" ht="17.45" customHeight="1" x14ac:dyDescent="0.25">
      <c r="A30" s="598" t="s">
        <v>450</v>
      </c>
      <c r="B30" s="601"/>
      <c r="C30" s="154">
        <f>+'Construction '!G41</f>
        <v>0</v>
      </c>
      <c r="D30" s="159">
        <v>0</v>
      </c>
      <c r="E30" s="159">
        <v>0</v>
      </c>
      <c r="F30" s="157">
        <f t="shared" si="0"/>
        <v>0</v>
      </c>
      <c r="J30" s="138"/>
      <c r="K30" s="138"/>
    </row>
    <row r="31" spans="1:12" s="233" customFormat="1" ht="17.45" customHeight="1" x14ac:dyDescent="0.25">
      <c r="A31" s="598" t="s">
        <v>451</v>
      </c>
      <c r="B31" s="601"/>
      <c r="C31" s="610">
        <f>+'Construction '!G42</f>
        <v>0</v>
      </c>
      <c r="D31" s="159">
        <v>0</v>
      </c>
      <c r="E31" s="159">
        <v>0</v>
      </c>
      <c r="F31" s="613">
        <f t="shared" si="1"/>
        <v>0</v>
      </c>
      <c r="J31" s="232"/>
      <c r="K31" s="232"/>
    </row>
    <row r="32" spans="1:12" ht="17.45" customHeight="1" x14ac:dyDescent="0.25">
      <c r="A32" s="598" t="s">
        <v>452</v>
      </c>
      <c r="B32" s="599">
        <v>200.465</v>
      </c>
      <c r="C32" s="154">
        <f>+'Occupancy '!H45</f>
        <v>0</v>
      </c>
      <c r="D32" s="159">
        <v>0</v>
      </c>
      <c r="E32" s="159">
        <v>0</v>
      </c>
      <c r="F32" s="157">
        <f t="shared" si="0"/>
        <v>0</v>
      </c>
      <c r="J32" s="138"/>
      <c r="K32" s="138"/>
    </row>
    <row r="33" spans="1:11" s="233" customFormat="1" ht="17.45" customHeight="1" x14ac:dyDescent="0.25">
      <c r="A33" s="598" t="s">
        <v>453</v>
      </c>
      <c r="B33" s="599">
        <v>200.465</v>
      </c>
      <c r="C33" s="610">
        <f>+'Occupancy '!H46</f>
        <v>0</v>
      </c>
      <c r="D33" s="159">
        <v>0</v>
      </c>
      <c r="E33" s="159">
        <v>0</v>
      </c>
      <c r="F33" s="613">
        <f t="shared" si="1"/>
        <v>0</v>
      </c>
      <c r="J33" s="232"/>
      <c r="K33" s="232"/>
    </row>
    <row r="34" spans="1:11" ht="17.45" customHeight="1" x14ac:dyDescent="0.25">
      <c r="A34" s="598" t="s">
        <v>454</v>
      </c>
      <c r="B34" s="601">
        <v>200.87</v>
      </c>
      <c r="C34" s="154">
        <f>+'R &amp; D '!G42</f>
        <v>0</v>
      </c>
      <c r="D34" s="159">
        <v>0</v>
      </c>
      <c r="E34" s="159">
        <v>0</v>
      </c>
      <c r="F34" s="157">
        <f t="shared" si="0"/>
        <v>0</v>
      </c>
    </row>
    <row r="35" spans="1:11" s="233" customFormat="1" ht="17.45" customHeight="1" x14ac:dyDescent="0.25">
      <c r="A35" s="598" t="s">
        <v>455</v>
      </c>
      <c r="B35" s="601">
        <v>200.87</v>
      </c>
      <c r="C35" s="610">
        <f>+'R &amp; D '!G43</f>
        <v>0</v>
      </c>
      <c r="D35" s="159">
        <v>0</v>
      </c>
      <c r="E35" s="159">
        <v>0</v>
      </c>
      <c r="F35" s="613">
        <f t="shared" si="1"/>
        <v>0</v>
      </c>
    </row>
    <row r="36" spans="1:11" ht="17.45" customHeight="1" x14ac:dyDescent="0.25">
      <c r="A36" s="100" t="s">
        <v>440</v>
      </c>
      <c r="B36" s="108"/>
      <c r="C36" s="154">
        <f>+'Telecommunications '!G48</f>
        <v>0</v>
      </c>
      <c r="D36" s="159">
        <v>0</v>
      </c>
      <c r="E36" s="159">
        <v>0</v>
      </c>
      <c r="F36" s="157">
        <f t="shared" si="0"/>
        <v>0</v>
      </c>
    </row>
    <row r="37" spans="1:11" s="233" customFormat="1" ht="17.45" customHeight="1" x14ac:dyDescent="0.25">
      <c r="A37" s="100" t="s">
        <v>441</v>
      </c>
      <c r="B37" s="108"/>
      <c r="C37" s="610">
        <f>+'Telecommunications '!G49</f>
        <v>0</v>
      </c>
      <c r="D37" s="159">
        <v>0</v>
      </c>
      <c r="E37" s="159">
        <v>0</v>
      </c>
      <c r="F37" s="613">
        <f t="shared" si="1"/>
        <v>0</v>
      </c>
    </row>
    <row r="38" spans="1:11" ht="17.45" customHeight="1" x14ac:dyDescent="0.25">
      <c r="A38" s="100" t="s">
        <v>442</v>
      </c>
      <c r="B38" s="108">
        <v>200.47200000000001</v>
      </c>
      <c r="C38" s="154">
        <f>+'Training &amp; Education'!G48</f>
        <v>0</v>
      </c>
      <c r="D38" s="159">
        <v>0</v>
      </c>
      <c r="E38" s="159">
        <v>0</v>
      </c>
      <c r="F38" s="157">
        <f>SUM(C38:E38)</f>
        <v>0</v>
      </c>
    </row>
    <row r="39" spans="1:11" s="233" customFormat="1" ht="17.45" customHeight="1" x14ac:dyDescent="0.25">
      <c r="A39" s="100" t="s">
        <v>443</v>
      </c>
      <c r="B39" s="108">
        <v>200.47200000000001</v>
      </c>
      <c r="C39" s="610">
        <f>+'Training &amp; Education'!G49</f>
        <v>0</v>
      </c>
      <c r="D39" s="159">
        <v>0</v>
      </c>
      <c r="E39" s="159">
        <v>0</v>
      </c>
      <c r="F39" s="613">
        <f t="shared" si="1"/>
        <v>0</v>
      </c>
    </row>
    <row r="40" spans="1:11" ht="17.45" customHeight="1" x14ac:dyDescent="0.25">
      <c r="A40" s="100" t="s">
        <v>444</v>
      </c>
      <c r="B40" s="108">
        <v>200.41300000000001</v>
      </c>
      <c r="C40" s="154">
        <f>+'Direct Administrative '!H46</f>
        <v>0</v>
      </c>
      <c r="D40" s="159">
        <v>0</v>
      </c>
      <c r="E40" s="159">
        <v>0</v>
      </c>
      <c r="F40" s="157">
        <f t="shared" si="0"/>
        <v>0</v>
      </c>
    </row>
    <row r="41" spans="1:11" s="233" customFormat="1" ht="17.45" customHeight="1" x14ac:dyDescent="0.25">
      <c r="A41" s="100" t="s">
        <v>445</v>
      </c>
      <c r="B41" s="108">
        <v>200.41300000000001</v>
      </c>
      <c r="C41" s="610">
        <f>+'Direct Administrative '!H47</f>
        <v>0</v>
      </c>
      <c r="D41" s="159">
        <v>0</v>
      </c>
      <c r="E41" s="159">
        <v>0</v>
      </c>
      <c r="F41" s="613">
        <f t="shared" si="1"/>
        <v>0</v>
      </c>
    </row>
    <row r="42" spans="1:11" ht="17.45" customHeight="1" x14ac:dyDescent="0.25">
      <c r="A42" s="598" t="s">
        <v>456</v>
      </c>
      <c r="B42" s="101"/>
      <c r="C42" s="154">
        <f>+'Miscellaneous (other) Costs '!G45</f>
        <v>0</v>
      </c>
      <c r="D42" s="159">
        <v>0</v>
      </c>
      <c r="E42" s="159">
        <v>0</v>
      </c>
      <c r="F42" s="157">
        <f t="shared" si="0"/>
        <v>0</v>
      </c>
    </row>
    <row r="43" spans="1:11" s="233" customFormat="1" ht="17.45" customHeight="1" x14ac:dyDescent="0.25">
      <c r="A43" s="598" t="s">
        <v>457</v>
      </c>
      <c r="B43" s="101"/>
      <c r="C43" s="610">
        <f>+'Miscellaneous (other) Costs '!G46</f>
        <v>0</v>
      </c>
      <c r="D43" s="159">
        <v>0</v>
      </c>
      <c r="E43" s="159">
        <v>0</v>
      </c>
      <c r="F43" s="613">
        <f t="shared" si="1"/>
        <v>0</v>
      </c>
    </row>
    <row r="44" spans="1:11" ht="17.45" customHeight="1" x14ac:dyDescent="0.25">
      <c r="A44" s="605" t="s">
        <v>478</v>
      </c>
      <c r="B44" s="108"/>
      <c r="C44" s="154">
        <f>+Training!G50</f>
        <v>0</v>
      </c>
      <c r="D44" s="159">
        <v>0</v>
      </c>
      <c r="E44" s="159">
        <v>0</v>
      </c>
      <c r="F44" s="157">
        <f t="shared" si="0"/>
        <v>0</v>
      </c>
    </row>
    <row r="45" spans="1:11" s="233" customFormat="1" ht="17.45" customHeight="1" x14ac:dyDescent="0.25">
      <c r="A45" s="605" t="s">
        <v>479</v>
      </c>
      <c r="B45" s="108"/>
      <c r="C45" s="610">
        <f>+Training!G51</f>
        <v>0</v>
      </c>
      <c r="D45" s="159">
        <v>0</v>
      </c>
      <c r="E45" s="159">
        <v>0</v>
      </c>
      <c r="F45" s="613">
        <f t="shared" si="1"/>
        <v>0</v>
      </c>
    </row>
    <row r="46" spans="1:11" ht="17.45" customHeight="1" x14ac:dyDescent="0.25">
      <c r="A46" s="605" t="s">
        <v>480</v>
      </c>
      <c r="B46" s="108"/>
      <c r="C46" s="154">
        <f>+'Supportive Services'!G50</f>
        <v>0</v>
      </c>
      <c r="D46" s="159">
        <v>0</v>
      </c>
      <c r="E46" s="159">
        <v>0</v>
      </c>
      <c r="F46" s="157">
        <f t="shared" si="0"/>
        <v>0</v>
      </c>
    </row>
    <row r="47" spans="1:11" s="233" customFormat="1" ht="17.45" customHeight="1" x14ac:dyDescent="0.25">
      <c r="A47" s="605" t="s">
        <v>481</v>
      </c>
      <c r="B47" s="108"/>
      <c r="C47" s="610">
        <f>+'Supportive Services'!G51</f>
        <v>0</v>
      </c>
      <c r="D47" s="159">
        <v>0</v>
      </c>
      <c r="E47" s="159">
        <v>0</v>
      </c>
      <c r="F47" s="613">
        <f t="shared" si="1"/>
        <v>0</v>
      </c>
    </row>
    <row r="48" spans="1:11" s="233" customFormat="1" ht="17.45" customHeight="1" x14ac:dyDescent="0.25">
      <c r="A48" s="605" t="s">
        <v>482</v>
      </c>
      <c r="B48" s="108"/>
      <c r="C48" s="154">
        <f>+'Participant Wages'!G50</f>
        <v>0</v>
      </c>
      <c r="D48" s="159">
        <v>0</v>
      </c>
      <c r="E48" s="159">
        <v>0</v>
      </c>
      <c r="F48" s="157">
        <f t="shared" si="1"/>
        <v>0</v>
      </c>
    </row>
    <row r="49" spans="1:9" s="233" customFormat="1" ht="17.45" customHeight="1" x14ac:dyDescent="0.25">
      <c r="A49" s="605" t="s">
        <v>483</v>
      </c>
      <c r="B49" s="108"/>
      <c r="C49" s="610">
        <f>+'Participant Wages'!G51</f>
        <v>0</v>
      </c>
      <c r="D49" s="159">
        <v>0</v>
      </c>
      <c r="E49" s="160">
        <v>0</v>
      </c>
      <c r="F49" s="613">
        <f t="shared" si="1"/>
        <v>0</v>
      </c>
    </row>
    <row r="50" spans="1:9" ht="17.45" customHeight="1" x14ac:dyDescent="0.25">
      <c r="A50" s="100" t="s">
        <v>252</v>
      </c>
      <c r="B50" s="109">
        <v>200.41300000000001</v>
      </c>
      <c r="C50" s="154">
        <f>SUM(C16:C49)</f>
        <v>0</v>
      </c>
      <c r="D50" s="159">
        <f t="shared" ref="D50:E50" si="2">SUM(D16:D49)</f>
        <v>0</v>
      </c>
      <c r="E50" s="160">
        <f t="shared" si="2"/>
        <v>0</v>
      </c>
      <c r="F50" s="157">
        <f t="shared" si="0"/>
        <v>0</v>
      </c>
      <c r="I50" s="138"/>
    </row>
    <row r="51" spans="1:9" x14ac:dyDescent="0.25">
      <c r="A51" s="102" t="s">
        <v>460</v>
      </c>
      <c r="B51" s="110">
        <v>200.41399999999999</v>
      </c>
      <c r="C51" s="156">
        <f>+'Indirect Costs '!H47</f>
        <v>0</v>
      </c>
      <c r="D51" s="161">
        <v>0</v>
      </c>
      <c r="E51" s="161">
        <v>0</v>
      </c>
      <c r="F51" s="162">
        <f t="shared" si="0"/>
        <v>0</v>
      </c>
      <c r="I51" s="138"/>
    </row>
    <row r="52" spans="1:9" ht="15" customHeight="1" x14ac:dyDescent="0.25">
      <c r="A52" s="747" t="s">
        <v>31</v>
      </c>
      <c r="B52" s="748"/>
      <c r="C52" s="629"/>
      <c r="D52" s="630"/>
      <c r="E52" s="630"/>
      <c r="F52" s="636"/>
    </row>
    <row r="53" spans="1:9" s="586" customFormat="1" x14ac:dyDescent="0.25">
      <c r="A53" s="634" t="s">
        <v>461</v>
      </c>
      <c r="B53" s="635">
        <v>200.41399999999999</v>
      </c>
      <c r="C53" s="629">
        <f>+'Indirect Costs '!H48</f>
        <v>0</v>
      </c>
      <c r="D53" s="630">
        <v>0</v>
      </c>
      <c r="E53" s="630">
        <v>0</v>
      </c>
      <c r="F53" s="636">
        <f t="shared" ref="F53" si="3">SUM(C53:E53)</f>
        <v>0</v>
      </c>
      <c r="I53" s="587"/>
    </row>
    <row r="54" spans="1:9" s="586" customFormat="1" ht="15" customHeight="1" thickBot="1" x14ac:dyDescent="0.3">
      <c r="A54" s="747" t="s">
        <v>31</v>
      </c>
      <c r="B54" s="748"/>
      <c r="C54" s="618"/>
      <c r="D54" s="619"/>
      <c r="E54" s="619"/>
      <c r="F54" s="620"/>
    </row>
    <row r="55" spans="1:9" ht="22.5" customHeight="1" thickTop="1" thickBot="1" x14ac:dyDescent="0.3">
      <c r="A55" s="729" t="s">
        <v>253</v>
      </c>
      <c r="B55" s="730"/>
      <c r="C55" s="163">
        <f>+C50+C51+C53</f>
        <v>0</v>
      </c>
      <c r="D55" s="163">
        <f t="shared" ref="D55:E55" si="4">+D50+D51</f>
        <v>0</v>
      </c>
      <c r="E55" s="163">
        <f t="shared" si="4"/>
        <v>0</v>
      </c>
      <c r="F55" s="164">
        <f>+F50+F51</f>
        <v>0</v>
      </c>
    </row>
    <row r="56" spans="1:9" ht="15.75" thickTop="1" x14ac:dyDescent="0.25"/>
  </sheetData>
  <sheetProtection sheet="1" objects="1" scenarios="1"/>
  <mergeCells count="21">
    <mergeCell ref="A7:B7"/>
    <mergeCell ref="A1:B1"/>
    <mergeCell ref="C1:D1"/>
    <mergeCell ref="E1:F1"/>
    <mergeCell ref="A2:B2"/>
    <mergeCell ref="C2:D2"/>
    <mergeCell ref="E2:F2"/>
    <mergeCell ref="A3:B3"/>
    <mergeCell ref="E3:F3"/>
    <mergeCell ref="A5:F5"/>
    <mergeCell ref="A6:F6"/>
    <mergeCell ref="A15:B15"/>
    <mergeCell ref="A52:B52"/>
    <mergeCell ref="A55:B55"/>
    <mergeCell ref="A8:B8"/>
    <mergeCell ref="A9:B9"/>
    <mergeCell ref="A10:B10"/>
    <mergeCell ref="A11:B11"/>
    <mergeCell ref="A12:B12"/>
    <mergeCell ref="A13:F14"/>
    <mergeCell ref="A54:B54"/>
  </mergeCells>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election sqref="A1:B1"/>
    </sheetView>
  </sheetViews>
  <sheetFormatPr defaultRowHeight="15" x14ac:dyDescent="0.25"/>
  <cols>
    <col min="1" max="1" width="38.7109375" style="233" customWidth="1"/>
    <col min="2" max="2" width="8.5703125" style="233" customWidth="1"/>
    <col min="3" max="6" width="21.5703125" style="233" customWidth="1"/>
    <col min="7" max="16384" width="9.140625" style="233"/>
  </cols>
  <sheetData>
    <row r="1" spans="1:12" ht="16.5" customHeight="1" thickTop="1" thickBot="1" x14ac:dyDescent="0.3">
      <c r="A1" s="656" t="s">
        <v>0</v>
      </c>
      <c r="B1" s="657"/>
      <c r="C1" s="658" t="s">
        <v>15</v>
      </c>
      <c r="D1" s="658"/>
      <c r="E1" s="648" t="str">
        <f>+'Section A'!E1:F1</f>
        <v>AGENCY : Commerce &amp; Econ. Opportunity</v>
      </c>
      <c r="F1" s="649"/>
      <c r="G1" s="232"/>
    </row>
    <row r="2" spans="1:12" ht="16.5" customHeight="1" thickTop="1" thickBot="1" x14ac:dyDescent="0.3">
      <c r="A2" s="722" t="str">
        <f>+'Section A'!A2:B2</f>
        <v>Organization Name:</v>
      </c>
      <c r="B2" s="723"/>
      <c r="C2" s="724" t="str">
        <f>+'Section A'!C2:D2</f>
        <v>DUNS#</v>
      </c>
      <c r="D2" s="725"/>
      <c r="E2" s="724" t="str">
        <f>+'Section A'!E2:F2</f>
        <v>NOFO #</v>
      </c>
      <c r="F2" s="725"/>
    </row>
    <row r="3" spans="1:12" ht="16.5" thickTop="1" thickBot="1" x14ac:dyDescent="0.3">
      <c r="A3" s="720" t="str">
        <f>+'Section A'!A3</f>
        <v xml:space="preserve">CSFA Number: </v>
      </c>
      <c r="B3" s="720"/>
      <c r="C3" s="401" t="s">
        <v>302</v>
      </c>
      <c r="D3" s="402">
        <f>+'Section A'!D3</f>
        <v>0</v>
      </c>
      <c r="E3" s="721" t="str">
        <f>+'Section A'!E3:F3</f>
        <v>Fiscal Year(s) :</v>
      </c>
      <c r="F3" s="721"/>
      <c r="G3" s="187"/>
    </row>
    <row r="4" spans="1:12" ht="16.5" thickTop="1" thickBot="1" x14ac:dyDescent="0.3">
      <c r="A4" s="401" t="str">
        <f>+'Section A'!A4:D4</f>
        <v>CSFA Description:</v>
      </c>
      <c r="B4" s="403"/>
      <c r="C4" s="404"/>
      <c r="D4" s="404"/>
      <c r="E4" s="405"/>
      <c r="F4" s="406"/>
    </row>
    <row r="5" spans="1:12" ht="30.75" customHeight="1" thickTop="1" thickBot="1" x14ac:dyDescent="0.3">
      <c r="A5" s="726" t="s">
        <v>95</v>
      </c>
      <c r="B5" s="727"/>
      <c r="C5" s="727"/>
      <c r="D5" s="727"/>
      <c r="E5" s="727"/>
      <c r="F5" s="728"/>
      <c r="J5" s="232"/>
    </row>
    <row r="6" spans="1:12" ht="22.5" customHeight="1" thickTop="1" thickBot="1" x14ac:dyDescent="0.3">
      <c r="A6" s="749" t="s">
        <v>307</v>
      </c>
      <c r="B6" s="750"/>
      <c r="C6" s="750"/>
      <c r="D6" s="750"/>
      <c r="E6" s="750"/>
      <c r="F6" s="751"/>
      <c r="J6" s="232"/>
    </row>
    <row r="7" spans="1:12" ht="16.5" thickTop="1" thickBot="1" x14ac:dyDescent="0.3">
      <c r="A7" s="737" t="s">
        <v>26</v>
      </c>
      <c r="B7" s="738"/>
      <c r="C7" s="413" t="s">
        <v>21</v>
      </c>
      <c r="D7" s="414" t="s">
        <v>22</v>
      </c>
      <c r="E7" s="414" t="s">
        <v>23</v>
      </c>
      <c r="F7" s="415" t="s">
        <v>1</v>
      </c>
    </row>
    <row r="8" spans="1:12" ht="15.75" customHeight="1" thickTop="1" x14ac:dyDescent="0.25">
      <c r="A8" s="735" t="s">
        <v>225</v>
      </c>
      <c r="B8" s="736"/>
      <c r="C8" s="407"/>
      <c r="D8" s="408"/>
      <c r="E8" s="408"/>
      <c r="F8" s="409"/>
    </row>
    <row r="9" spans="1:12" ht="15.75" customHeight="1" x14ac:dyDescent="0.25">
      <c r="A9" s="731" t="s">
        <v>32</v>
      </c>
      <c r="B9" s="732"/>
      <c r="C9" s="410">
        <v>0</v>
      </c>
      <c r="D9" s="411">
        <v>0</v>
      </c>
      <c r="E9" s="411">
        <v>0</v>
      </c>
      <c r="F9" s="412">
        <f>SUM(C9:E9)</f>
        <v>0</v>
      </c>
      <c r="H9" s="232"/>
      <c r="J9" s="232"/>
    </row>
    <row r="10" spans="1:12" ht="15.75" customHeight="1" x14ac:dyDescent="0.25">
      <c r="A10" s="731" t="s">
        <v>33</v>
      </c>
      <c r="B10" s="732"/>
      <c r="C10" s="410">
        <v>0</v>
      </c>
      <c r="D10" s="411">
        <v>0</v>
      </c>
      <c r="E10" s="411">
        <v>0</v>
      </c>
      <c r="F10" s="412">
        <f>SUM(C10:E10)</f>
        <v>0</v>
      </c>
      <c r="H10" s="232"/>
    </row>
    <row r="11" spans="1:12" ht="15.75" customHeight="1" x14ac:dyDescent="0.25">
      <c r="A11" s="733" t="s">
        <v>30</v>
      </c>
      <c r="B11" s="734"/>
      <c r="C11" s="410">
        <v>0</v>
      </c>
      <c r="D11" s="411">
        <v>0</v>
      </c>
      <c r="E11" s="411">
        <v>0</v>
      </c>
      <c r="F11" s="412">
        <f>SUM(C11:E11)</f>
        <v>0</v>
      </c>
      <c r="J11" s="232"/>
    </row>
    <row r="12" spans="1:12" ht="15.75" customHeight="1" thickBot="1" x14ac:dyDescent="0.3">
      <c r="A12" s="739" t="s">
        <v>120</v>
      </c>
      <c r="B12" s="740"/>
      <c r="C12" s="410">
        <f>SUM(C9:C11)</f>
        <v>0</v>
      </c>
      <c r="D12" s="411">
        <f>SUM(D9:D11)</f>
        <v>0</v>
      </c>
      <c r="E12" s="411">
        <f>SUM(E9:E11)</f>
        <v>0</v>
      </c>
      <c r="F12" s="412">
        <f>SUM(C12:E12)</f>
        <v>0</v>
      </c>
      <c r="J12" s="232"/>
    </row>
    <row r="13" spans="1:12" ht="10.5" customHeight="1" thickTop="1" x14ac:dyDescent="0.25">
      <c r="A13" s="741" t="s">
        <v>96</v>
      </c>
      <c r="B13" s="742"/>
      <c r="C13" s="742"/>
      <c r="D13" s="742"/>
      <c r="E13" s="742"/>
      <c r="F13" s="743"/>
      <c r="J13" s="232"/>
    </row>
    <row r="14" spans="1:12" ht="9" customHeight="1" thickBot="1" x14ac:dyDescent="0.3">
      <c r="A14" s="744"/>
      <c r="B14" s="745"/>
      <c r="C14" s="745"/>
      <c r="D14" s="745"/>
      <c r="E14" s="745"/>
      <c r="F14" s="746"/>
    </row>
    <row r="15" spans="1:12" ht="23.25" customHeight="1" thickTop="1" thickBot="1" x14ac:dyDescent="0.3">
      <c r="A15" s="679" t="s">
        <v>221</v>
      </c>
      <c r="B15" s="680"/>
      <c r="C15" s="98" t="s">
        <v>21</v>
      </c>
      <c r="D15" s="99" t="s">
        <v>22</v>
      </c>
      <c r="E15" s="99" t="s">
        <v>23</v>
      </c>
      <c r="F15" s="97" t="s">
        <v>1</v>
      </c>
      <c r="G15" s="188" t="s">
        <v>318</v>
      </c>
      <c r="K15" s="232"/>
      <c r="L15" s="232"/>
    </row>
    <row r="16" spans="1:12" ht="17.45" customHeight="1" thickTop="1" x14ac:dyDescent="0.25">
      <c r="A16" s="100" t="s">
        <v>428</v>
      </c>
      <c r="B16" s="108">
        <v>200.43</v>
      </c>
      <c r="C16" s="153">
        <f>+Personnel!H56</f>
        <v>0</v>
      </c>
      <c r="D16" s="158">
        <v>0</v>
      </c>
      <c r="E16" s="158"/>
      <c r="F16" s="157">
        <f t="shared" ref="F16:F51" si="0">SUM(C16:E16)</f>
        <v>0</v>
      </c>
      <c r="G16" s="96"/>
      <c r="K16" s="232"/>
      <c r="L16" s="232"/>
    </row>
    <row r="17" spans="1:12" ht="17.45" customHeight="1" x14ac:dyDescent="0.25">
      <c r="A17" s="100" t="s">
        <v>429</v>
      </c>
      <c r="B17" s="108">
        <v>200.43</v>
      </c>
      <c r="C17" s="609">
        <f>+Personnel!H57</f>
        <v>0</v>
      </c>
      <c r="D17" s="158">
        <v>0</v>
      </c>
      <c r="E17" s="158">
        <v>0</v>
      </c>
      <c r="F17" s="613">
        <f t="shared" si="0"/>
        <v>0</v>
      </c>
      <c r="G17" s="96"/>
      <c r="K17" s="232"/>
      <c r="L17" s="232"/>
    </row>
    <row r="18" spans="1:12" ht="17.45" customHeight="1" x14ac:dyDescent="0.25">
      <c r="A18" s="100" t="s">
        <v>430</v>
      </c>
      <c r="B18" s="108">
        <v>200.43100000000001</v>
      </c>
      <c r="C18" s="154">
        <f>+'Fringe Benefits'!H55</f>
        <v>0</v>
      </c>
      <c r="D18" s="159">
        <v>0</v>
      </c>
      <c r="E18" s="159">
        <v>0</v>
      </c>
      <c r="F18" s="157">
        <f t="shared" si="0"/>
        <v>0</v>
      </c>
      <c r="K18" s="232"/>
      <c r="L18" s="232"/>
    </row>
    <row r="19" spans="1:12" ht="17.45" customHeight="1" x14ac:dyDescent="0.25">
      <c r="A19" s="100" t="s">
        <v>431</v>
      </c>
      <c r="B19" s="108">
        <v>200.43100000000001</v>
      </c>
      <c r="C19" s="610">
        <f>+'Fringe Benefits'!H56</f>
        <v>0</v>
      </c>
      <c r="D19" s="615">
        <v>0</v>
      </c>
      <c r="E19" s="615">
        <v>0</v>
      </c>
      <c r="F19" s="613">
        <f t="shared" si="0"/>
        <v>0</v>
      </c>
      <c r="K19" s="232"/>
      <c r="L19" s="232"/>
    </row>
    <row r="20" spans="1:12" ht="17.45" customHeight="1" x14ac:dyDescent="0.25">
      <c r="A20" s="100" t="s">
        <v>432</v>
      </c>
      <c r="B20" s="108">
        <v>200.47399999999999</v>
      </c>
      <c r="C20" s="154">
        <f>+Travel!I56</f>
        <v>0</v>
      </c>
      <c r="D20" s="615">
        <v>0</v>
      </c>
      <c r="E20" s="615">
        <v>0</v>
      </c>
      <c r="F20" s="613">
        <f t="shared" si="0"/>
        <v>0</v>
      </c>
      <c r="K20" s="232"/>
      <c r="L20" s="232"/>
    </row>
    <row r="21" spans="1:12" ht="17.45" customHeight="1" x14ac:dyDescent="0.25">
      <c r="A21" s="100" t="s">
        <v>433</v>
      </c>
      <c r="B21" s="108">
        <v>200.47399999999999</v>
      </c>
      <c r="C21" s="610">
        <f>+Travel!I57</f>
        <v>0</v>
      </c>
      <c r="D21" s="615">
        <v>0</v>
      </c>
      <c r="E21" s="615">
        <v>0</v>
      </c>
      <c r="F21" s="613">
        <f t="shared" si="0"/>
        <v>0</v>
      </c>
      <c r="K21" s="232"/>
      <c r="L21" s="232"/>
    </row>
    <row r="22" spans="1:12" ht="17.45" customHeight="1" x14ac:dyDescent="0.25">
      <c r="A22" s="100" t="s">
        <v>434</v>
      </c>
      <c r="B22" s="108">
        <v>200.43899999999999</v>
      </c>
      <c r="C22" s="154">
        <f>+'Equipment '!G49</f>
        <v>0</v>
      </c>
      <c r="D22" s="615">
        <v>0</v>
      </c>
      <c r="E22" s="615">
        <v>0</v>
      </c>
      <c r="F22" s="613">
        <f t="shared" si="0"/>
        <v>0</v>
      </c>
    </row>
    <row r="23" spans="1:12" ht="17.45" customHeight="1" x14ac:dyDescent="0.25">
      <c r="A23" s="100" t="s">
        <v>435</v>
      </c>
      <c r="B23" s="108">
        <v>200.43899999999999</v>
      </c>
      <c r="C23" s="610">
        <f>+'Equipment '!G50</f>
        <v>0</v>
      </c>
      <c r="D23" s="615">
        <v>0</v>
      </c>
      <c r="E23" s="615">
        <v>0</v>
      </c>
      <c r="F23" s="613">
        <f t="shared" si="0"/>
        <v>0</v>
      </c>
    </row>
    <row r="24" spans="1:12" ht="17.45" customHeight="1" x14ac:dyDescent="0.25">
      <c r="A24" s="100" t="s">
        <v>436</v>
      </c>
      <c r="B24" s="101">
        <v>200.94</v>
      </c>
      <c r="C24" s="154">
        <f>+Supplies!H58</f>
        <v>0</v>
      </c>
      <c r="D24" s="615">
        <v>0</v>
      </c>
      <c r="E24" s="615">
        <v>0</v>
      </c>
      <c r="F24" s="613">
        <f t="shared" si="0"/>
        <v>0</v>
      </c>
    </row>
    <row r="25" spans="1:12" ht="17.45" customHeight="1" x14ac:dyDescent="0.25">
      <c r="A25" s="100" t="s">
        <v>437</v>
      </c>
      <c r="B25" s="101">
        <v>200.94</v>
      </c>
      <c r="C25" s="610">
        <f>+Supplies!H59</f>
        <v>0</v>
      </c>
      <c r="D25" s="615">
        <v>0</v>
      </c>
      <c r="E25" s="615">
        <v>0</v>
      </c>
      <c r="F25" s="613">
        <f t="shared" si="0"/>
        <v>0</v>
      </c>
    </row>
    <row r="26" spans="1:12" ht="17.45" customHeight="1" x14ac:dyDescent="0.25">
      <c r="A26" s="100" t="s">
        <v>446</v>
      </c>
      <c r="B26" s="108"/>
      <c r="C26" s="154">
        <f>+'Contractual Services'!G58</f>
        <v>0</v>
      </c>
      <c r="D26" s="615">
        <v>0</v>
      </c>
      <c r="E26" s="615">
        <v>0</v>
      </c>
      <c r="F26" s="613">
        <f t="shared" si="0"/>
        <v>0</v>
      </c>
    </row>
    <row r="27" spans="1:12" ht="17.45" customHeight="1" x14ac:dyDescent="0.25">
      <c r="A27" s="100" t="s">
        <v>447</v>
      </c>
      <c r="B27" s="108"/>
      <c r="C27" s="610">
        <f>+'Contractual Services'!G59</f>
        <v>0</v>
      </c>
      <c r="D27" s="615">
        <v>0</v>
      </c>
      <c r="E27" s="615">
        <v>0</v>
      </c>
      <c r="F27" s="613">
        <f t="shared" si="0"/>
        <v>0</v>
      </c>
    </row>
    <row r="28" spans="1:12" ht="17.45" customHeight="1" x14ac:dyDescent="0.25">
      <c r="A28" s="598" t="s">
        <v>448</v>
      </c>
      <c r="B28" s="601">
        <v>200.459</v>
      </c>
      <c r="C28" s="154">
        <f>+Consultant!I51</f>
        <v>0</v>
      </c>
      <c r="D28" s="615">
        <v>0</v>
      </c>
      <c r="E28" s="615">
        <v>0</v>
      </c>
      <c r="F28" s="613">
        <f t="shared" si="0"/>
        <v>0</v>
      </c>
      <c r="H28" s="232"/>
    </row>
    <row r="29" spans="1:12" ht="17.45" customHeight="1" x14ac:dyDescent="0.25">
      <c r="A29" s="598" t="s">
        <v>449</v>
      </c>
      <c r="B29" s="601">
        <v>200.459</v>
      </c>
      <c r="C29" s="610">
        <f>+Consultant!I52</f>
        <v>0</v>
      </c>
      <c r="D29" s="615">
        <v>0</v>
      </c>
      <c r="E29" s="615">
        <v>0</v>
      </c>
      <c r="F29" s="613">
        <f t="shared" si="0"/>
        <v>0</v>
      </c>
      <c r="H29" s="232"/>
    </row>
    <row r="30" spans="1:12" ht="17.45" customHeight="1" x14ac:dyDescent="0.25">
      <c r="A30" s="598" t="s">
        <v>450</v>
      </c>
      <c r="B30" s="601"/>
      <c r="C30" s="154">
        <f>+'Construction '!G46</f>
        <v>0</v>
      </c>
      <c r="D30" s="615">
        <v>0</v>
      </c>
      <c r="E30" s="615">
        <v>0</v>
      </c>
      <c r="F30" s="613">
        <f t="shared" si="0"/>
        <v>0</v>
      </c>
      <c r="J30" s="232"/>
      <c r="K30" s="232"/>
    </row>
    <row r="31" spans="1:12" ht="17.45" customHeight="1" x14ac:dyDescent="0.25">
      <c r="A31" s="598" t="s">
        <v>451</v>
      </c>
      <c r="B31" s="601"/>
      <c r="C31" s="610">
        <f>+'Construction '!G47</f>
        <v>0</v>
      </c>
      <c r="D31" s="615">
        <v>0</v>
      </c>
      <c r="E31" s="615">
        <v>0</v>
      </c>
      <c r="F31" s="613">
        <f t="shared" si="0"/>
        <v>0</v>
      </c>
      <c r="J31" s="232"/>
      <c r="K31" s="232"/>
    </row>
    <row r="32" spans="1:12" ht="17.45" customHeight="1" x14ac:dyDescent="0.25">
      <c r="A32" s="598" t="s">
        <v>452</v>
      </c>
      <c r="B32" s="599">
        <v>200.465</v>
      </c>
      <c r="C32" s="154">
        <f>+'Occupancy '!H50</f>
        <v>0</v>
      </c>
      <c r="D32" s="615">
        <v>0</v>
      </c>
      <c r="E32" s="615">
        <v>0</v>
      </c>
      <c r="F32" s="613">
        <f t="shared" si="0"/>
        <v>0</v>
      </c>
      <c r="J32" s="232"/>
      <c r="K32" s="232"/>
    </row>
    <row r="33" spans="1:11" ht="17.45" customHeight="1" x14ac:dyDescent="0.25">
      <c r="A33" s="598" t="s">
        <v>453</v>
      </c>
      <c r="B33" s="599">
        <v>200.465</v>
      </c>
      <c r="C33" s="610">
        <f>+'Occupancy '!H51</f>
        <v>0</v>
      </c>
      <c r="D33" s="615">
        <v>0</v>
      </c>
      <c r="E33" s="615">
        <v>0</v>
      </c>
      <c r="F33" s="613">
        <f t="shared" si="0"/>
        <v>0</v>
      </c>
      <c r="J33" s="232"/>
      <c r="K33" s="232"/>
    </row>
    <row r="34" spans="1:11" ht="17.45" customHeight="1" x14ac:dyDescent="0.25">
      <c r="A34" s="598" t="s">
        <v>454</v>
      </c>
      <c r="B34" s="601">
        <v>200.87</v>
      </c>
      <c r="C34" s="154">
        <f>+'R &amp; D '!G47</f>
        <v>0</v>
      </c>
      <c r="D34" s="615">
        <v>0</v>
      </c>
      <c r="E34" s="615">
        <v>0</v>
      </c>
      <c r="F34" s="613">
        <f t="shared" si="0"/>
        <v>0</v>
      </c>
    </row>
    <row r="35" spans="1:11" ht="17.45" customHeight="1" x14ac:dyDescent="0.25">
      <c r="A35" s="598" t="s">
        <v>455</v>
      </c>
      <c r="B35" s="601">
        <v>200.87</v>
      </c>
      <c r="C35" s="610">
        <f>+'R &amp; D '!G48</f>
        <v>0</v>
      </c>
      <c r="D35" s="615">
        <v>0</v>
      </c>
      <c r="E35" s="615">
        <v>0</v>
      </c>
      <c r="F35" s="613">
        <f t="shared" si="0"/>
        <v>0</v>
      </c>
    </row>
    <row r="36" spans="1:11" ht="17.45" customHeight="1" x14ac:dyDescent="0.25">
      <c r="A36" s="100" t="s">
        <v>440</v>
      </c>
      <c r="B36" s="108"/>
      <c r="C36" s="154">
        <f>+'Telecommunications '!G53</f>
        <v>0</v>
      </c>
      <c r="D36" s="615">
        <v>0</v>
      </c>
      <c r="E36" s="615">
        <v>0</v>
      </c>
      <c r="F36" s="613">
        <f t="shared" si="0"/>
        <v>0</v>
      </c>
    </row>
    <row r="37" spans="1:11" ht="17.45" customHeight="1" x14ac:dyDescent="0.25">
      <c r="A37" s="100" t="s">
        <v>441</v>
      </c>
      <c r="B37" s="108"/>
      <c r="C37" s="610">
        <f>+'Telecommunications '!G54</f>
        <v>0</v>
      </c>
      <c r="D37" s="615">
        <v>0</v>
      </c>
      <c r="E37" s="615">
        <v>0</v>
      </c>
      <c r="F37" s="613">
        <f t="shared" si="0"/>
        <v>0</v>
      </c>
    </row>
    <row r="38" spans="1:11" ht="17.45" customHeight="1" x14ac:dyDescent="0.25">
      <c r="A38" s="100" t="s">
        <v>442</v>
      </c>
      <c r="B38" s="108">
        <v>200.47200000000001</v>
      </c>
      <c r="C38" s="154">
        <f>+'Training &amp; Education'!G53</f>
        <v>0</v>
      </c>
      <c r="D38" s="615">
        <v>0</v>
      </c>
      <c r="E38" s="615">
        <v>0</v>
      </c>
      <c r="F38" s="613">
        <f t="shared" si="0"/>
        <v>0</v>
      </c>
    </row>
    <row r="39" spans="1:11" ht="17.45" customHeight="1" x14ac:dyDescent="0.25">
      <c r="A39" s="100" t="s">
        <v>443</v>
      </c>
      <c r="B39" s="108">
        <v>200.47200000000001</v>
      </c>
      <c r="C39" s="610">
        <f>+'Training &amp; Education'!G54</f>
        <v>0</v>
      </c>
      <c r="D39" s="615">
        <v>0</v>
      </c>
      <c r="E39" s="615">
        <v>0</v>
      </c>
      <c r="F39" s="613">
        <f t="shared" si="0"/>
        <v>0</v>
      </c>
    </row>
    <row r="40" spans="1:11" ht="17.45" customHeight="1" x14ac:dyDescent="0.25">
      <c r="A40" s="100" t="s">
        <v>444</v>
      </c>
      <c r="B40" s="101">
        <v>200.41300000000001</v>
      </c>
      <c r="C40" s="154">
        <f>+'Direct Administrative '!H51</f>
        <v>0</v>
      </c>
      <c r="D40" s="615">
        <v>0</v>
      </c>
      <c r="E40" s="615">
        <v>0</v>
      </c>
      <c r="F40" s="613">
        <f t="shared" si="0"/>
        <v>0</v>
      </c>
    </row>
    <row r="41" spans="1:11" ht="17.45" customHeight="1" x14ac:dyDescent="0.25">
      <c r="A41" s="100" t="s">
        <v>445</v>
      </c>
      <c r="B41" s="101">
        <v>200.41300000000001</v>
      </c>
      <c r="C41" s="610">
        <f>+'Direct Administrative '!H52</f>
        <v>0</v>
      </c>
      <c r="D41" s="615">
        <v>0</v>
      </c>
      <c r="E41" s="615">
        <v>0</v>
      </c>
      <c r="F41" s="613">
        <f t="shared" si="0"/>
        <v>0</v>
      </c>
    </row>
    <row r="42" spans="1:11" ht="17.45" customHeight="1" x14ac:dyDescent="0.25">
      <c r="A42" s="598" t="s">
        <v>456</v>
      </c>
      <c r="B42" s="108"/>
      <c r="C42" s="154">
        <f>+'Miscellaneous (other) Costs '!G50</f>
        <v>0</v>
      </c>
      <c r="D42" s="615">
        <v>0</v>
      </c>
      <c r="E42" s="615">
        <v>0</v>
      </c>
      <c r="F42" s="613">
        <f t="shared" si="0"/>
        <v>0</v>
      </c>
    </row>
    <row r="43" spans="1:11" ht="17.45" customHeight="1" x14ac:dyDescent="0.25">
      <c r="A43" s="598" t="s">
        <v>457</v>
      </c>
      <c r="B43" s="108"/>
      <c r="C43" s="610">
        <f>+'Miscellaneous (other) Costs '!G51</f>
        <v>0</v>
      </c>
      <c r="D43" s="615">
        <v>0</v>
      </c>
      <c r="E43" s="615">
        <v>0</v>
      </c>
      <c r="F43" s="613">
        <f t="shared" si="0"/>
        <v>0</v>
      </c>
    </row>
    <row r="44" spans="1:11" ht="17.45" customHeight="1" x14ac:dyDescent="0.25">
      <c r="A44" s="605" t="s">
        <v>478</v>
      </c>
      <c r="B44" s="108"/>
      <c r="C44" s="154">
        <f>+Training!G55</f>
        <v>0</v>
      </c>
      <c r="D44" s="615">
        <v>0</v>
      </c>
      <c r="E44" s="615">
        <v>0</v>
      </c>
      <c r="F44" s="613">
        <f t="shared" si="0"/>
        <v>0</v>
      </c>
    </row>
    <row r="45" spans="1:11" ht="17.45" customHeight="1" x14ac:dyDescent="0.25">
      <c r="A45" s="605" t="s">
        <v>479</v>
      </c>
      <c r="B45" s="108"/>
      <c r="C45" s="610">
        <f>+Training!G56</f>
        <v>0</v>
      </c>
      <c r="D45" s="615">
        <v>0</v>
      </c>
      <c r="E45" s="615">
        <v>0</v>
      </c>
      <c r="F45" s="613">
        <f t="shared" si="0"/>
        <v>0</v>
      </c>
    </row>
    <row r="46" spans="1:11" ht="17.45" customHeight="1" x14ac:dyDescent="0.25">
      <c r="A46" s="605" t="s">
        <v>480</v>
      </c>
      <c r="B46" s="108"/>
      <c r="C46" s="154">
        <f>+'Supportive Services'!G55</f>
        <v>0</v>
      </c>
      <c r="D46" s="615">
        <v>0</v>
      </c>
      <c r="E46" s="615">
        <v>0</v>
      </c>
      <c r="F46" s="613">
        <f t="shared" si="0"/>
        <v>0</v>
      </c>
    </row>
    <row r="47" spans="1:11" ht="17.45" customHeight="1" x14ac:dyDescent="0.25">
      <c r="A47" s="605" t="s">
        <v>481</v>
      </c>
      <c r="B47" s="108"/>
      <c r="C47" s="610">
        <f>+'Supportive Services'!G56</f>
        <v>0</v>
      </c>
      <c r="D47" s="615">
        <v>0</v>
      </c>
      <c r="E47" s="615">
        <v>0</v>
      </c>
      <c r="F47" s="613">
        <f t="shared" si="0"/>
        <v>0</v>
      </c>
    </row>
    <row r="48" spans="1:11" ht="17.45" customHeight="1" x14ac:dyDescent="0.25">
      <c r="A48" s="605" t="s">
        <v>482</v>
      </c>
      <c r="B48" s="108"/>
      <c r="C48" s="154">
        <f>+'Participant Wages'!G55</f>
        <v>0</v>
      </c>
      <c r="D48" s="615">
        <v>0</v>
      </c>
      <c r="E48" s="615">
        <v>0</v>
      </c>
      <c r="F48" s="613">
        <f t="shared" si="0"/>
        <v>0</v>
      </c>
    </row>
    <row r="49" spans="1:9" ht="17.45" customHeight="1" x14ac:dyDescent="0.25">
      <c r="A49" s="605" t="s">
        <v>483</v>
      </c>
      <c r="B49" s="108"/>
      <c r="C49" s="610">
        <f>+'Participant Wages'!G56</f>
        <v>0</v>
      </c>
      <c r="D49" s="615">
        <v>0</v>
      </c>
      <c r="E49" s="615">
        <v>0</v>
      </c>
      <c r="F49" s="613">
        <f t="shared" si="0"/>
        <v>0</v>
      </c>
    </row>
    <row r="50" spans="1:9" ht="17.45" customHeight="1" x14ac:dyDescent="0.25">
      <c r="A50" s="100" t="s">
        <v>252</v>
      </c>
      <c r="B50" s="109">
        <v>200.41300000000001</v>
      </c>
      <c r="C50" s="154">
        <f>SUM(C16:C49)</f>
        <v>0</v>
      </c>
      <c r="D50" s="615">
        <f t="shared" ref="D50:E50" si="1">SUM(D16:D49)</f>
        <v>0</v>
      </c>
      <c r="E50" s="615">
        <f t="shared" si="1"/>
        <v>0</v>
      </c>
      <c r="F50" s="613">
        <f t="shared" si="0"/>
        <v>0</v>
      </c>
      <c r="I50" s="232"/>
    </row>
    <row r="51" spans="1:9" x14ac:dyDescent="0.25">
      <c r="A51" s="102" t="s">
        <v>460</v>
      </c>
      <c r="B51" s="110">
        <v>200.41399999999999</v>
      </c>
      <c r="C51" s="156">
        <f>+'Indirect Costs '!H52</f>
        <v>0</v>
      </c>
      <c r="D51" s="615">
        <v>0</v>
      </c>
      <c r="E51" s="615">
        <v>0</v>
      </c>
      <c r="F51" s="162">
        <f t="shared" si="0"/>
        <v>0</v>
      </c>
      <c r="I51" s="232"/>
    </row>
    <row r="52" spans="1:9" ht="15" customHeight="1" x14ac:dyDescent="0.25">
      <c r="A52" s="747" t="s">
        <v>31</v>
      </c>
      <c r="B52" s="748"/>
      <c r="C52" s="612"/>
      <c r="D52" s="616"/>
      <c r="E52" s="616"/>
      <c r="F52" s="617"/>
    </row>
    <row r="53" spans="1:9" s="586" customFormat="1" x14ac:dyDescent="0.25">
      <c r="A53" s="600" t="s">
        <v>461</v>
      </c>
      <c r="B53" s="602">
        <v>200.41399999999999</v>
      </c>
      <c r="C53" s="629">
        <f>+'Indirect Costs '!H53</f>
        <v>0</v>
      </c>
      <c r="D53" s="614">
        <v>0</v>
      </c>
      <c r="E53" s="614">
        <v>0</v>
      </c>
      <c r="F53" s="636">
        <f t="shared" ref="F53" si="2">SUM(C53:E53)</f>
        <v>0</v>
      </c>
      <c r="I53" s="587"/>
    </row>
    <row r="54" spans="1:9" s="586" customFormat="1" ht="15" customHeight="1" thickBot="1" x14ac:dyDescent="0.3">
      <c r="A54" s="747" t="s">
        <v>31</v>
      </c>
      <c r="B54" s="748"/>
      <c r="C54" s="618"/>
      <c r="D54" s="619"/>
      <c r="E54" s="619"/>
      <c r="F54" s="620"/>
    </row>
    <row r="55" spans="1:9" ht="22.5" customHeight="1" thickTop="1" thickBot="1" x14ac:dyDescent="0.3">
      <c r="A55" s="729" t="s">
        <v>253</v>
      </c>
      <c r="B55" s="730"/>
      <c r="C55" s="163">
        <f>+C50+C51+C53</f>
        <v>0</v>
      </c>
      <c r="D55" s="163">
        <f t="shared" ref="D55:E55" si="3">+D50+D51</f>
        <v>0</v>
      </c>
      <c r="E55" s="163">
        <f t="shared" si="3"/>
        <v>0</v>
      </c>
      <c r="F55" s="164">
        <f>+F50+F51</f>
        <v>0</v>
      </c>
    </row>
    <row r="56" spans="1:9" ht="15.75" thickTop="1" x14ac:dyDescent="0.25"/>
  </sheetData>
  <sheetProtection sheet="1" objects="1" scenarios="1"/>
  <mergeCells count="21">
    <mergeCell ref="A52:B52"/>
    <mergeCell ref="A55:B55"/>
    <mergeCell ref="A9:B9"/>
    <mergeCell ref="A10:B10"/>
    <mergeCell ref="A11:B11"/>
    <mergeCell ref="A12:B12"/>
    <mergeCell ref="A13:F14"/>
    <mergeCell ref="A15:B15"/>
    <mergeCell ref="A54:B54"/>
    <mergeCell ref="A8:B8"/>
    <mergeCell ref="A1:B1"/>
    <mergeCell ref="C1:D1"/>
    <mergeCell ref="E1:F1"/>
    <mergeCell ref="A2:B2"/>
    <mergeCell ref="C2:D2"/>
    <mergeCell ref="E2:F2"/>
    <mergeCell ref="A3:B3"/>
    <mergeCell ref="E3:F3"/>
    <mergeCell ref="A5:F5"/>
    <mergeCell ref="A6:F6"/>
    <mergeCell ref="A7:B7"/>
  </mergeCells>
  <pageMargins left="0.25" right="0.25" top="0.25" bottom="0.2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C1"/>
    </sheetView>
  </sheetViews>
  <sheetFormatPr defaultRowHeight="15" x14ac:dyDescent="0.25"/>
  <cols>
    <col min="1" max="9" width="14.28515625" customWidth="1"/>
  </cols>
  <sheetData>
    <row r="1" spans="1:9" ht="39.75" customHeight="1" thickTop="1" thickBot="1" x14ac:dyDescent="0.3">
      <c r="A1" s="656" t="s">
        <v>29</v>
      </c>
      <c r="B1" s="754"/>
      <c r="C1" s="657"/>
      <c r="D1" s="656" t="s">
        <v>266</v>
      </c>
      <c r="E1" s="754"/>
      <c r="F1" s="657"/>
      <c r="G1" s="755" t="s">
        <v>309</v>
      </c>
      <c r="H1" s="756"/>
      <c r="I1" s="757"/>
    </row>
    <row r="2" spans="1:9" ht="16.5" customHeight="1" thickTop="1" thickBot="1" x14ac:dyDescent="0.3">
      <c r="A2" s="758" t="s">
        <v>27</v>
      </c>
      <c r="B2" s="759"/>
      <c r="C2" s="759"/>
      <c r="D2" s="648" t="s">
        <v>260</v>
      </c>
      <c r="E2" s="763"/>
      <c r="F2" s="649"/>
      <c r="G2" s="758" t="s">
        <v>261</v>
      </c>
      <c r="H2" s="759"/>
      <c r="I2" s="760"/>
    </row>
    <row r="3" spans="1:9" ht="16.5" customHeight="1" thickTop="1" thickBot="1" x14ac:dyDescent="0.3">
      <c r="A3" s="761" t="s">
        <v>262</v>
      </c>
      <c r="B3" s="762"/>
      <c r="C3" s="762"/>
      <c r="D3" s="764" t="s">
        <v>28</v>
      </c>
      <c r="E3" s="765"/>
      <c r="F3" s="766"/>
      <c r="G3" s="758" t="s">
        <v>25</v>
      </c>
      <c r="H3" s="759"/>
      <c r="I3" s="760"/>
    </row>
    <row r="4" spans="1:9" s="137" customFormat="1" ht="16.5" customHeight="1" thickTop="1" thickBot="1" x14ac:dyDescent="0.3">
      <c r="A4" s="145" t="s">
        <v>302</v>
      </c>
      <c r="B4" s="767">
        <f>+'Section A'!D3</f>
        <v>0</v>
      </c>
      <c r="C4" s="768"/>
      <c r="D4" s="147"/>
      <c r="E4" s="147"/>
      <c r="F4" s="147"/>
      <c r="G4" s="147"/>
      <c r="H4" s="147"/>
      <c r="I4" s="147"/>
    </row>
    <row r="5" spans="1:9" ht="15.75" thickTop="1" x14ac:dyDescent="0.25"/>
    <row r="6" spans="1:9" x14ac:dyDescent="0.25">
      <c r="A6" s="106" t="s">
        <v>219</v>
      </c>
      <c r="B6" s="105"/>
    </row>
    <row r="7" spans="1:9" ht="36" customHeight="1" x14ac:dyDescent="0.25">
      <c r="A7" s="753" t="s">
        <v>229</v>
      </c>
      <c r="B7" s="753"/>
      <c r="C7" s="753"/>
      <c r="D7" s="753"/>
      <c r="E7" s="753"/>
      <c r="F7" s="753"/>
      <c r="G7" s="753"/>
      <c r="H7" s="753"/>
      <c r="I7" s="753"/>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c r="B10" s="10"/>
      <c r="C10" s="10"/>
      <c r="D10" s="10"/>
      <c r="E10" s="10"/>
      <c r="F10" s="10"/>
      <c r="G10" s="10"/>
      <c r="H10" s="10"/>
      <c r="I10" s="10"/>
    </row>
    <row r="11" spans="1:9" x14ac:dyDescent="0.25">
      <c r="A11" s="9" t="s">
        <v>9</v>
      </c>
      <c r="B11" s="10"/>
      <c r="C11" s="10"/>
      <c r="D11" s="10"/>
      <c r="E11" s="9" t="s">
        <v>9</v>
      </c>
      <c r="F11" s="10"/>
      <c r="G11" s="10"/>
      <c r="H11" s="10"/>
      <c r="I11" s="10"/>
    </row>
    <row r="12" spans="1:9" x14ac:dyDescent="0.25">
      <c r="A12" s="9" t="s">
        <v>10</v>
      </c>
      <c r="B12" s="10"/>
      <c r="C12" s="10"/>
      <c r="D12" s="10"/>
      <c r="E12" s="9" t="s">
        <v>10</v>
      </c>
      <c r="F12" s="10"/>
      <c r="G12" s="10"/>
      <c r="H12" s="10"/>
      <c r="I12" s="10"/>
    </row>
    <row r="13" spans="1:9" x14ac:dyDescent="0.25">
      <c r="A13" s="9"/>
      <c r="B13" s="10"/>
      <c r="C13" s="10"/>
      <c r="D13" s="10"/>
      <c r="E13" s="9"/>
      <c r="F13" s="10"/>
      <c r="G13" s="10"/>
      <c r="H13" s="10"/>
      <c r="I13" s="10"/>
    </row>
    <row r="14" spans="1:9" x14ac:dyDescent="0.25">
      <c r="A14" s="9" t="s">
        <v>9</v>
      </c>
      <c r="B14" s="10"/>
      <c r="C14" s="10"/>
      <c r="D14" s="10"/>
      <c r="E14" s="9" t="s">
        <v>9</v>
      </c>
      <c r="F14" s="10"/>
      <c r="G14" s="10"/>
      <c r="H14" s="10"/>
      <c r="I14" s="10"/>
    </row>
    <row r="15" spans="1:9" x14ac:dyDescent="0.25">
      <c r="A15" s="9" t="s">
        <v>11</v>
      </c>
      <c r="B15" s="10"/>
      <c r="C15" s="10"/>
      <c r="D15" s="10"/>
      <c r="E15" s="9" t="s">
        <v>11</v>
      </c>
      <c r="F15" s="10"/>
      <c r="G15" s="10"/>
      <c r="H15" s="10"/>
      <c r="I15" s="10"/>
    </row>
    <row r="16" spans="1:9" x14ac:dyDescent="0.25">
      <c r="A16" s="9"/>
      <c r="B16" s="10"/>
      <c r="C16" s="10"/>
      <c r="D16" s="10"/>
      <c r="E16" s="9"/>
      <c r="F16" s="10"/>
      <c r="G16" s="10"/>
      <c r="H16" s="10"/>
      <c r="I16" s="10"/>
    </row>
    <row r="17" spans="1:9" x14ac:dyDescent="0.25">
      <c r="A17" s="9" t="s">
        <v>9</v>
      </c>
      <c r="B17" s="10"/>
      <c r="C17" s="10"/>
      <c r="D17" s="10"/>
      <c r="E17" s="9" t="s">
        <v>9</v>
      </c>
      <c r="F17" s="10"/>
      <c r="G17" s="10"/>
      <c r="H17" s="10"/>
      <c r="I17" s="10"/>
    </row>
    <row r="18" spans="1:9" x14ac:dyDescent="0.25">
      <c r="A18" s="9" t="s">
        <v>12</v>
      </c>
      <c r="B18" s="10"/>
      <c r="C18" s="10"/>
      <c r="D18" s="10"/>
      <c r="E18" s="9" t="s">
        <v>12</v>
      </c>
      <c r="F18" s="10"/>
      <c r="G18" s="10"/>
      <c r="H18" s="10"/>
      <c r="I18" s="10"/>
    </row>
    <row r="19" spans="1:9" x14ac:dyDescent="0.25">
      <c r="A19" s="9"/>
      <c r="B19" s="10"/>
      <c r="C19" s="10"/>
      <c r="D19" s="10"/>
      <c r="E19" s="9"/>
      <c r="F19" s="10"/>
      <c r="G19" s="10"/>
      <c r="H19" s="10"/>
      <c r="I19" s="10"/>
    </row>
    <row r="20" spans="1:9" x14ac:dyDescent="0.25">
      <c r="A20" s="9" t="s">
        <v>9</v>
      </c>
      <c r="B20" s="10"/>
      <c r="C20" s="10"/>
      <c r="D20" s="10"/>
      <c r="E20" s="9" t="s">
        <v>9</v>
      </c>
      <c r="F20" s="10"/>
      <c r="G20" s="10"/>
      <c r="H20" s="10"/>
      <c r="I20" s="10"/>
    </row>
    <row r="21" spans="1:9" x14ac:dyDescent="0.25">
      <c r="A21" s="9" t="s">
        <v>13</v>
      </c>
      <c r="B21" s="10"/>
      <c r="C21" s="10"/>
      <c r="D21" s="10"/>
      <c r="E21" s="9" t="s">
        <v>13</v>
      </c>
      <c r="F21" s="10"/>
      <c r="G21" s="10"/>
      <c r="H21" s="10"/>
      <c r="I21" s="10"/>
    </row>
    <row r="22" spans="1:9" x14ac:dyDescent="0.25">
      <c r="A22" s="9" t="s">
        <v>226</v>
      </c>
      <c r="B22" s="10"/>
      <c r="C22" s="10"/>
      <c r="D22" s="10"/>
      <c r="E22" s="9" t="s">
        <v>227</v>
      </c>
      <c r="F22" s="10"/>
      <c r="G22" s="10"/>
      <c r="H22" s="10"/>
      <c r="I22" s="10"/>
    </row>
    <row r="23" spans="1:9" ht="28.5" customHeight="1" x14ac:dyDescent="0.25">
      <c r="A23" s="9" t="s">
        <v>9</v>
      </c>
      <c r="B23" s="10"/>
      <c r="C23" s="10"/>
      <c r="D23" s="10"/>
      <c r="E23" s="9" t="s">
        <v>9</v>
      </c>
      <c r="F23" s="10"/>
      <c r="G23" s="10"/>
      <c r="H23" s="10"/>
      <c r="I23" s="10"/>
    </row>
    <row r="24" spans="1:9" x14ac:dyDescent="0.25">
      <c r="A24" s="9" t="s">
        <v>14</v>
      </c>
      <c r="B24" s="10"/>
      <c r="C24" s="10"/>
      <c r="D24" s="10"/>
      <c r="E24" s="9" t="s">
        <v>14</v>
      </c>
      <c r="F24" s="10"/>
      <c r="G24" s="10"/>
      <c r="H24" s="10"/>
      <c r="I24" s="10"/>
    </row>
    <row r="25" spans="1:9" x14ac:dyDescent="0.25">
      <c r="A25" s="10"/>
      <c r="B25" s="10"/>
      <c r="C25" s="10"/>
      <c r="D25" s="10"/>
      <c r="E25" s="10"/>
      <c r="F25" s="10"/>
      <c r="G25" s="10"/>
      <c r="H25" s="10"/>
      <c r="I25" s="10"/>
    </row>
    <row r="28" spans="1:9" ht="42.75" customHeight="1" x14ac:dyDescent="0.25">
      <c r="A28" s="752" t="s">
        <v>228</v>
      </c>
      <c r="B28" s="752"/>
      <c r="C28" s="752"/>
      <c r="D28" s="752"/>
      <c r="E28" s="752"/>
      <c r="F28" s="752"/>
      <c r="G28" s="752"/>
    </row>
  </sheetData>
  <mergeCells count="12">
    <mergeCell ref="A28:G28"/>
    <mergeCell ref="A7:I7"/>
    <mergeCell ref="A1:C1"/>
    <mergeCell ref="G1:I1"/>
    <mergeCell ref="G2:I2"/>
    <mergeCell ref="G3:I3"/>
    <mergeCell ref="D1:F1"/>
    <mergeCell ref="A2:C2"/>
    <mergeCell ref="A3:C3"/>
    <mergeCell ref="D2:F2"/>
    <mergeCell ref="D3:F3"/>
    <mergeCell ref="B4:C4"/>
  </mergeCells>
  <printOptions horizontalCentered="1"/>
  <pageMargins left="0.25" right="0.25" top="0.25" bottom="0.2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769"/>
      <c r="B1" s="769"/>
      <c r="C1" s="769"/>
      <c r="D1" s="769"/>
      <c r="E1" s="769"/>
      <c r="F1" s="769"/>
      <c r="G1" s="769"/>
    </row>
    <row r="2" spans="1:7" x14ac:dyDescent="0.25">
      <c r="A2" s="770"/>
      <c r="B2" s="770"/>
      <c r="C2" s="770"/>
      <c r="D2" s="770"/>
      <c r="E2" s="770"/>
      <c r="F2" s="770"/>
      <c r="G2" s="770"/>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zoomScaleNormal="100" workbookViewId="0"/>
  </sheetViews>
  <sheetFormatPr defaultRowHeight="12" x14ac:dyDescent="0.2"/>
  <cols>
    <col min="1" max="1" width="1.42578125" style="43" customWidth="1"/>
    <col min="2" max="5" width="18.28515625" style="43" customWidth="1"/>
    <col min="6" max="6" width="15" style="43" customWidth="1"/>
    <col min="7" max="7" width="9.140625" style="43" customWidth="1"/>
    <col min="8" max="8" width="31.5703125" style="43" customWidth="1"/>
    <col min="9" max="9" width="2.42578125" style="43" customWidth="1"/>
    <col min="10" max="16384" width="9.140625" style="43"/>
  </cols>
  <sheetData>
    <row r="1" spans="2:8" ht="9.75" customHeight="1" x14ac:dyDescent="0.2"/>
    <row r="2" spans="2:8" x14ac:dyDescent="0.2">
      <c r="B2" s="774" t="s">
        <v>263</v>
      </c>
      <c r="C2" s="775"/>
      <c r="D2" s="775"/>
      <c r="E2" s="775"/>
      <c r="F2" s="775"/>
      <c r="G2" s="775"/>
      <c r="H2" s="775"/>
    </row>
    <row r="3" spans="2:8" ht="25.5" customHeight="1" thickBot="1" x14ac:dyDescent="0.25">
      <c r="B3" s="776" t="s">
        <v>142</v>
      </c>
      <c r="C3" s="776"/>
      <c r="D3" s="776"/>
      <c r="E3" s="776"/>
      <c r="F3" s="776"/>
      <c r="G3" s="776"/>
      <c r="H3" s="776"/>
    </row>
    <row r="4" spans="2:8" x14ac:dyDescent="0.2">
      <c r="B4" s="806" t="s">
        <v>121</v>
      </c>
      <c r="C4" s="807"/>
      <c r="D4" s="807"/>
      <c r="E4" s="807"/>
      <c r="F4" s="807"/>
      <c r="G4" s="807"/>
      <c r="H4" s="808"/>
    </row>
    <row r="5" spans="2:8" x14ac:dyDescent="0.2">
      <c r="B5" s="809" t="s">
        <v>143</v>
      </c>
      <c r="C5" s="810"/>
      <c r="D5" s="810"/>
      <c r="E5" s="810"/>
      <c r="F5" s="810"/>
      <c r="G5" s="810"/>
      <c r="H5" s="811"/>
    </row>
    <row r="6" spans="2:8" x14ac:dyDescent="0.2">
      <c r="B6" s="809" t="s">
        <v>144</v>
      </c>
      <c r="C6" s="810"/>
      <c r="D6" s="810"/>
      <c r="E6" s="810"/>
      <c r="F6" s="810"/>
      <c r="G6" s="810"/>
      <c r="H6" s="811"/>
    </row>
    <row r="7" spans="2:8" ht="8.25" customHeight="1" thickBot="1" x14ac:dyDescent="0.25">
      <c r="B7" s="802" t="s">
        <v>122</v>
      </c>
      <c r="C7" s="805"/>
      <c r="D7" s="805"/>
      <c r="E7" s="805"/>
      <c r="F7" s="805"/>
      <c r="G7" s="805"/>
      <c r="H7" s="803"/>
    </row>
    <row r="8" spans="2:8" ht="11.25" customHeight="1" x14ac:dyDescent="0.2">
      <c r="B8" s="800" t="s">
        <v>123</v>
      </c>
      <c r="C8" s="804"/>
      <c r="D8" s="804"/>
      <c r="E8" s="804"/>
      <c r="F8" s="804"/>
      <c r="G8" s="804"/>
      <c r="H8" s="801"/>
    </row>
    <row r="9" spans="2:8" ht="6.75" customHeight="1" thickBot="1" x14ac:dyDescent="0.25">
      <c r="B9" s="802"/>
      <c r="C9" s="805"/>
      <c r="D9" s="805"/>
      <c r="E9" s="805"/>
      <c r="F9" s="805"/>
      <c r="G9" s="805"/>
      <c r="H9" s="803"/>
    </row>
    <row r="10" spans="2:8" ht="12.75" thickBot="1" x14ac:dyDescent="0.25">
      <c r="B10" s="794" t="s">
        <v>124</v>
      </c>
      <c r="C10" s="795"/>
      <c r="D10" s="795"/>
      <c r="E10" s="795"/>
      <c r="F10" s="795"/>
      <c r="G10" s="795"/>
      <c r="H10" s="796"/>
    </row>
    <row r="11" spans="2:8" x14ac:dyDescent="0.2">
      <c r="B11" s="800" t="s">
        <v>125</v>
      </c>
      <c r="C11" s="804"/>
      <c r="D11" s="804"/>
      <c r="E11" s="804"/>
      <c r="F11" s="804"/>
      <c r="G11" s="804"/>
      <c r="H11" s="801"/>
    </row>
    <row r="12" spans="2:8" ht="7.5" customHeight="1" thickBot="1" x14ac:dyDescent="0.25">
      <c r="B12" s="802"/>
      <c r="C12" s="805"/>
      <c r="D12" s="805"/>
      <c r="E12" s="805"/>
      <c r="F12" s="805"/>
      <c r="G12" s="805"/>
      <c r="H12" s="803"/>
    </row>
    <row r="13" spans="2:8" ht="12.75" thickBot="1" x14ac:dyDescent="0.25">
      <c r="B13" s="56" t="s">
        <v>126</v>
      </c>
      <c r="C13" s="794" t="s">
        <v>127</v>
      </c>
      <c r="D13" s="796"/>
      <c r="E13" s="794" t="s">
        <v>128</v>
      </c>
      <c r="F13" s="796"/>
      <c r="G13" s="794" t="s">
        <v>129</v>
      </c>
      <c r="H13" s="796"/>
    </row>
    <row r="14" spans="2:8" ht="12.75" thickBot="1" x14ac:dyDescent="0.25">
      <c r="B14" s="794" t="s">
        <v>130</v>
      </c>
      <c r="C14" s="795"/>
      <c r="D14" s="795"/>
      <c r="E14" s="795"/>
      <c r="F14" s="795"/>
      <c r="G14" s="795"/>
      <c r="H14" s="796"/>
    </row>
    <row r="15" spans="2:8" ht="12.75" thickBot="1" x14ac:dyDescent="0.25">
      <c r="B15" s="56" t="s">
        <v>126</v>
      </c>
      <c r="C15" s="794" t="s">
        <v>127</v>
      </c>
      <c r="D15" s="796"/>
      <c r="E15" s="794" t="s">
        <v>128</v>
      </c>
      <c r="F15" s="796"/>
      <c r="G15" s="794" t="s">
        <v>131</v>
      </c>
      <c r="H15" s="796"/>
    </row>
    <row r="16" spans="2:8" x14ac:dyDescent="0.2">
      <c r="B16" s="800" t="s">
        <v>147</v>
      </c>
      <c r="C16" s="801"/>
      <c r="D16" s="800" t="s">
        <v>148</v>
      </c>
      <c r="E16" s="801"/>
      <c r="F16" s="800" t="s">
        <v>132</v>
      </c>
      <c r="G16" s="804"/>
      <c r="H16" s="801"/>
    </row>
    <row r="17" spans="2:8" ht="12.75" thickBot="1" x14ac:dyDescent="0.25">
      <c r="B17" s="802"/>
      <c r="C17" s="803"/>
      <c r="D17" s="802"/>
      <c r="E17" s="803"/>
      <c r="F17" s="802" t="s">
        <v>133</v>
      </c>
      <c r="G17" s="805"/>
      <c r="H17" s="803"/>
    </row>
    <row r="18" spans="2:8" ht="15" customHeight="1" x14ac:dyDescent="0.2">
      <c r="B18" s="777" t="s">
        <v>149</v>
      </c>
      <c r="C18" s="778"/>
      <c r="D18" s="778"/>
      <c r="E18" s="778"/>
      <c r="F18" s="778"/>
      <c r="G18" s="778"/>
      <c r="H18" s="779"/>
    </row>
    <row r="19" spans="2:8" ht="9.75" customHeight="1" x14ac:dyDescent="0.2">
      <c r="B19" s="780"/>
      <c r="C19" s="781"/>
      <c r="D19" s="781"/>
      <c r="E19" s="781"/>
      <c r="F19" s="781"/>
      <c r="G19" s="781"/>
      <c r="H19" s="782"/>
    </row>
    <row r="20" spans="2:8" ht="8.25" customHeight="1" thickBot="1" x14ac:dyDescent="0.25">
      <c r="B20" s="783"/>
      <c r="C20" s="784"/>
      <c r="D20" s="784"/>
      <c r="E20" s="784"/>
      <c r="F20" s="784"/>
      <c r="G20" s="784"/>
      <c r="H20" s="785"/>
    </row>
    <row r="21" spans="2:8" ht="25.5" customHeight="1" thickBot="1" x14ac:dyDescent="0.25">
      <c r="B21" s="794" t="s">
        <v>134</v>
      </c>
      <c r="C21" s="795"/>
      <c r="D21" s="795"/>
      <c r="E21" s="795"/>
      <c r="F21" s="795"/>
      <c r="G21" s="795"/>
      <c r="H21" s="796"/>
    </row>
    <row r="22" spans="2:8" ht="46.5" customHeight="1" x14ac:dyDescent="0.2">
      <c r="B22" s="797" t="s">
        <v>145</v>
      </c>
      <c r="C22" s="798"/>
      <c r="D22" s="798"/>
      <c r="E22" s="798"/>
      <c r="F22" s="798"/>
      <c r="G22" s="798"/>
      <c r="H22" s="799"/>
    </row>
    <row r="23" spans="2:8" x14ac:dyDescent="0.2">
      <c r="B23" s="786"/>
      <c r="C23" s="696"/>
      <c r="D23" s="696"/>
      <c r="E23" s="696"/>
      <c r="F23" s="696"/>
      <c r="G23" s="696"/>
      <c r="H23" s="787"/>
    </row>
    <row r="24" spans="2:8" x14ac:dyDescent="0.2">
      <c r="B24" s="788"/>
      <c r="C24" s="789"/>
      <c r="D24" s="789"/>
      <c r="E24" s="789"/>
      <c r="F24" s="789"/>
      <c r="G24" s="789"/>
      <c r="H24" s="790"/>
    </row>
    <row r="25" spans="2:8" x14ac:dyDescent="0.2">
      <c r="B25" s="786" t="s">
        <v>135</v>
      </c>
      <c r="C25" s="696"/>
      <c r="D25" s="696"/>
      <c r="E25" s="696"/>
      <c r="F25" s="696"/>
      <c r="G25" s="696"/>
      <c r="H25" s="787"/>
    </row>
    <row r="26" spans="2:8" x14ac:dyDescent="0.2">
      <c r="B26" s="786"/>
      <c r="C26" s="696"/>
      <c r="D26" s="696"/>
      <c r="E26" s="696"/>
      <c r="F26" s="696"/>
      <c r="G26" s="696"/>
      <c r="H26" s="787"/>
    </row>
    <row r="27" spans="2:8" x14ac:dyDescent="0.2">
      <c r="B27" s="788"/>
      <c r="C27" s="789"/>
      <c r="D27" s="789"/>
      <c r="E27" s="789"/>
      <c r="F27" s="789"/>
      <c r="G27" s="789"/>
      <c r="H27" s="790"/>
    </row>
    <row r="28" spans="2:8" ht="12.75" thickBot="1" x14ac:dyDescent="0.25">
      <c r="B28" s="791" t="s">
        <v>136</v>
      </c>
      <c r="C28" s="792"/>
      <c r="D28" s="792"/>
      <c r="E28" s="792"/>
      <c r="F28" s="792"/>
      <c r="G28" s="792"/>
      <c r="H28" s="793"/>
    </row>
    <row r="29" spans="2:8" ht="48.75" customHeight="1" x14ac:dyDescent="0.2">
      <c r="B29" s="797" t="s">
        <v>146</v>
      </c>
      <c r="C29" s="798"/>
      <c r="D29" s="798"/>
      <c r="E29" s="798"/>
      <c r="F29" s="798"/>
      <c r="G29" s="798"/>
      <c r="H29" s="799"/>
    </row>
    <row r="30" spans="2:8" x14ac:dyDescent="0.2">
      <c r="B30" s="786"/>
      <c r="C30" s="696"/>
      <c r="D30" s="696"/>
      <c r="E30" s="696"/>
      <c r="F30" s="696"/>
      <c r="G30" s="696"/>
      <c r="H30" s="787"/>
    </row>
    <row r="31" spans="2:8" x14ac:dyDescent="0.2">
      <c r="B31" s="788"/>
      <c r="C31" s="789"/>
      <c r="D31" s="789"/>
      <c r="E31" s="789"/>
      <c r="F31" s="789"/>
      <c r="G31" s="789"/>
      <c r="H31" s="790"/>
    </row>
    <row r="32" spans="2:8" x14ac:dyDescent="0.2">
      <c r="B32" s="786" t="s">
        <v>137</v>
      </c>
      <c r="C32" s="696"/>
      <c r="D32" s="696"/>
      <c r="E32" s="696"/>
      <c r="F32" s="696"/>
      <c r="G32" s="696"/>
      <c r="H32" s="787"/>
    </row>
    <row r="33" spans="2:8" x14ac:dyDescent="0.2">
      <c r="B33" s="786"/>
      <c r="C33" s="696"/>
      <c r="D33" s="696"/>
      <c r="E33" s="696"/>
      <c r="F33" s="696"/>
      <c r="G33" s="696"/>
      <c r="H33" s="787"/>
    </row>
    <row r="34" spans="2:8" x14ac:dyDescent="0.2">
      <c r="B34" s="788"/>
      <c r="C34" s="789"/>
      <c r="D34" s="789"/>
      <c r="E34" s="789"/>
      <c r="F34" s="789"/>
      <c r="G34" s="789"/>
      <c r="H34" s="790"/>
    </row>
    <row r="35" spans="2:8" ht="12.75" thickBot="1" x14ac:dyDescent="0.25">
      <c r="B35" s="791" t="s">
        <v>138</v>
      </c>
      <c r="C35" s="792"/>
      <c r="D35" s="792"/>
      <c r="E35" s="792"/>
      <c r="F35" s="792"/>
      <c r="G35" s="792"/>
      <c r="H35" s="793"/>
    </row>
    <row r="36" spans="2:8" ht="12.75" thickBot="1" x14ac:dyDescent="0.25">
      <c r="B36" s="794" t="s">
        <v>139</v>
      </c>
      <c r="C36" s="795"/>
      <c r="D36" s="795"/>
      <c r="E36" s="795"/>
      <c r="F36" s="795"/>
      <c r="G36" s="795"/>
      <c r="H36" s="796"/>
    </row>
    <row r="37" spans="2:8" ht="12.75" thickBot="1" x14ac:dyDescent="0.25">
      <c r="B37" s="771" t="s">
        <v>140</v>
      </c>
      <c r="C37" s="772"/>
      <c r="D37" s="772"/>
      <c r="E37" s="772"/>
      <c r="F37" s="772"/>
      <c r="G37" s="773"/>
      <c r="H37" s="57" t="s">
        <v>141</v>
      </c>
    </row>
    <row r="38" spans="2:8" ht="12.75" thickBot="1" x14ac:dyDescent="0.25">
      <c r="B38" s="771" t="s">
        <v>140</v>
      </c>
      <c r="C38" s="772"/>
      <c r="D38" s="772"/>
      <c r="E38" s="772"/>
      <c r="F38" s="772"/>
      <c r="G38" s="773"/>
      <c r="H38" s="57" t="s">
        <v>141</v>
      </c>
    </row>
    <row r="39" spans="2:8" ht="12.75" thickBot="1" x14ac:dyDescent="0.25">
      <c r="B39" s="771" t="s">
        <v>140</v>
      </c>
      <c r="C39" s="772"/>
      <c r="D39" s="772"/>
      <c r="E39" s="772"/>
      <c r="F39" s="772"/>
      <c r="G39" s="773"/>
      <c r="H39" s="57" t="s">
        <v>141</v>
      </c>
    </row>
    <row r="40" spans="2:8" ht="12.75" thickBot="1" x14ac:dyDescent="0.25">
      <c r="B40" s="771" t="s">
        <v>140</v>
      </c>
      <c r="C40" s="772"/>
      <c r="D40" s="772"/>
      <c r="E40" s="772"/>
      <c r="F40" s="772"/>
      <c r="G40" s="773"/>
      <c r="H40" s="57" t="s">
        <v>141</v>
      </c>
    </row>
    <row r="41" spans="2:8" ht="12.75" thickBot="1" x14ac:dyDescent="0.25">
      <c r="B41" s="771" t="s">
        <v>140</v>
      </c>
      <c r="C41" s="772"/>
      <c r="D41" s="772"/>
      <c r="E41" s="772"/>
      <c r="F41" s="772"/>
      <c r="G41" s="773"/>
      <c r="H41" s="57" t="s">
        <v>141</v>
      </c>
    </row>
    <row r="42" spans="2:8" x14ac:dyDescent="0.2">
      <c r="B42" s="58"/>
      <c r="C42" s="58"/>
      <c r="D42" s="58"/>
      <c r="E42" s="58"/>
      <c r="F42" s="58"/>
      <c r="G42" s="58"/>
      <c r="H42" s="58"/>
    </row>
    <row r="43" spans="2:8" x14ac:dyDescent="0.2">
      <c r="B43" s="59"/>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60EDD5E2287243903B747586FF4F89" ma:contentTypeVersion="3" ma:contentTypeDescription="Create a new document." ma:contentTypeScope="" ma:versionID="b9e6727b0afbed1b7d93c607bcd97fba">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D01D26-4B11-40B6-9215-8D81F4BFA77C}"/>
</file>

<file path=customXml/itemProps2.xml><?xml version="1.0" encoding="utf-8"?>
<ds:datastoreItem xmlns:ds="http://schemas.openxmlformats.org/officeDocument/2006/customXml" ds:itemID="{44B9C162-2BCE-4E45-A6D6-07CAAF5A7D9B}"/>
</file>

<file path=customXml/itemProps3.xml><?xml version="1.0" encoding="utf-8"?>
<ds:datastoreItem xmlns:ds="http://schemas.openxmlformats.org/officeDocument/2006/customXml" ds:itemID="{76B1059B-17EF-44A8-A3F4-89B0FC8AB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26</vt:i4>
      </vt:variant>
    </vt:vector>
  </HeadingPairs>
  <TitlesOfParts>
    <vt:vector size="55" baseType="lpstr">
      <vt:lpstr>General Instructions</vt:lpstr>
      <vt:lpstr>Section A</vt:lpstr>
      <vt:lpstr>Section A - ICI</vt:lpstr>
      <vt:lpstr>Section B - Cash</vt:lpstr>
      <vt:lpstr>Section B - In-Kind</vt:lpstr>
      <vt:lpstr>Section B - Leverage</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Training</vt:lpstr>
      <vt:lpstr>Supportive Services</vt:lpstr>
      <vt:lpstr>Participant Wages</vt:lpstr>
      <vt:lpstr>Indirect Costs </vt:lpstr>
      <vt:lpstr>Narrative Summary </vt:lpstr>
      <vt:lpstr>Agency Approval</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'Indirect Costs '!Print_Area</vt:lpstr>
      <vt:lpstr>'Miscellaneous (other) Costs '!Print_Area</vt:lpstr>
      <vt:lpstr>'Narrative Summary '!Print_Area</vt:lpstr>
      <vt:lpstr>'Occupancy '!Print_Area</vt:lpstr>
      <vt:lpstr>'Participant Wages'!Print_Area</vt:lpstr>
      <vt:lpstr>Personnel!Print_Area</vt:lpstr>
      <vt:lpstr>'R &amp; D '!Print_Area</vt:lpstr>
      <vt:lpstr>'Section A'!Print_Area</vt:lpstr>
      <vt:lpstr>'Section A - ICI'!Print_Area</vt:lpstr>
      <vt:lpstr>'Section B - Cash'!Print_Area</vt:lpstr>
      <vt:lpstr>'Section B - In-Kind'!Print_Area</vt:lpstr>
      <vt:lpstr>'Section B - Leverage'!Print_Area</vt:lpstr>
      <vt:lpstr>Supplies!Print_Area</vt:lpstr>
      <vt:lpstr>'Supportive Services'!Print_Area</vt:lpstr>
      <vt:lpstr>'Telecommunications '!Print_Area</vt:lpstr>
      <vt:lpstr>Training!Print_Area</vt:lpstr>
      <vt:lpstr>'Training &amp; Education'!Print_Area</vt:lpstr>
      <vt:lpstr>Travel!Print_Area</vt:lpstr>
      <vt:lpstr>'Narrative Summary '!Print_Titles</vt:lpstr>
    </vt:vector>
  </TitlesOfParts>
  <Company>GOMB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Barr, John</dc:creator>
  <cp:lastModifiedBy>Barr, John</cp:lastModifiedBy>
  <cp:lastPrinted>2016-10-27T20:27:22Z</cp:lastPrinted>
  <dcterms:created xsi:type="dcterms:W3CDTF">2016-01-27T18:57:01Z</dcterms:created>
  <dcterms:modified xsi:type="dcterms:W3CDTF">2017-01-11T15:04:08Z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0x0101009460EDD5E2287243903B747586FF4F89</vt:lpwstr>
  </property>
</Properties>
</file>