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ammy.Stone\Downloads\"/>
    </mc:Choice>
  </mc:AlternateContent>
  <xr:revisionPtr revIDLastSave="0" documentId="8_{916E4E1C-24AD-4E74-A282-984D05DFBEDE}" xr6:coauthVersionLast="47" xr6:coauthVersionMax="47" xr10:uidLastSave="{00000000-0000-0000-0000-000000000000}"/>
  <bookViews>
    <workbookView xWindow="-108" yWindow="-108" windowWidth="23256" windowHeight="12456" xr2:uid="{6ECA6C14-2048-4DC5-8DD2-E6DA997465F2}"/>
  </bookViews>
  <sheets>
    <sheet name="Julio Repor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1" l="1"/>
  <c r="D46" i="1" s="1"/>
  <c r="E46" i="1" s="1"/>
  <c r="F46" i="1" s="1"/>
  <c r="G46" i="1" s="1"/>
  <c r="H46" i="1" s="1"/>
  <c r="I46" i="1" s="1"/>
  <c r="J46" i="1" s="1"/>
  <c r="K46" i="1" s="1"/>
  <c r="L46" i="1" s="1"/>
  <c r="M46" i="1" s="1"/>
  <c r="N46" i="1" s="1"/>
  <c r="O46" i="1" s="1"/>
  <c r="P46" i="1" s="1"/>
  <c r="AF40" i="1"/>
  <c r="AH40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B40" i="1"/>
  <c r="B41" i="1" s="1"/>
  <c r="AF39" i="1"/>
  <c r="AH39" i="1" s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F36" i="1"/>
  <c r="AF37" i="1" s="1"/>
  <c r="AE36" i="1"/>
  <c r="AH36" i="1" s="1"/>
  <c r="AD36" i="1"/>
  <c r="AD37" i="1" s="1"/>
  <c r="AC36" i="1"/>
  <c r="AC37" i="1" s="1"/>
  <c r="AB36" i="1"/>
  <c r="AB37" i="1" s="1"/>
  <c r="AA36" i="1"/>
  <c r="AA37" i="1" s="1"/>
  <c r="Z36" i="1"/>
  <c r="Z37" i="1" s="1"/>
  <c r="Y36" i="1"/>
  <c r="Y37" i="1" s="1"/>
  <c r="X36" i="1"/>
  <c r="X37" i="1" s="1"/>
  <c r="W36" i="1"/>
  <c r="W37" i="1" s="1"/>
  <c r="V36" i="1"/>
  <c r="V37" i="1" s="1"/>
  <c r="U36" i="1"/>
  <c r="U37" i="1" s="1"/>
  <c r="T36" i="1"/>
  <c r="T37" i="1" s="1"/>
  <c r="S36" i="1"/>
  <c r="S37" i="1" s="1"/>
  <c r="R36" i="1"/>
  <c r="R37" i="1" s="1"/>
  <c r="Q36" i="1"/>
  <c r="Q37" i="1" s="1"/>
  <c r="P36" i="1"/>
  <c r="P37" i="1" s="1"/>
  <c r="O36" i="1"/>
  <c r="O37" i="1" s="1"/>
  <c r="N36" i="1"/>
  <c r="N37" i="1" s="1"/>
  <c r="M36" i="1"/>
  <c r="M37" i="1" s="1"/>
  <c r="L36" i="1"/>
  <c r="L37" i="1" s="1"/>
  <c r="K36" i="1"/>
  <c r="K37" i="1" s="1"/>
  <c r="J36" i="1"/>
  <c r="J37" i="1" s="1"/>
  <c r="I36" i="1"/>
  <c r="I37" i="1" s="1"/>
  <c r="H36" i="1"/>
  <c r="H37" i="1" s="1"/>
  <c r="G36" i="1"/>
  <c r="G37" i="1" s="1"/>
  <c r="F36" i="1"/>
  <c r="F37" i="1" s="1"/>
  <c r="E36" i="1"/>
  <c r="E37" i="1" s="1"/>
  <c r="D36" i="1"/>
  <c r="D37" i="1" s="1"/>
  <c r="C36" i="1"/>
  <c r="C37" i="1" s="1"/>
  <c r="B36" i="1"/>
  <c r="B37" i="1" s="1"/>
  <c r="AF35" i="1"/>
  <c r="AE35" i="1"/>
  <c r="AH35" i="1" s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F32" i="1"/>
  <c r="AF33" i="1" s="1"/>
  <c r="AE32" i="1"/>
  <c r="AH32" i="1" s="1"/>
  <c r="AD32" i="1"/>
  <c r="AD33" i="1" s="1"/>
  <c r="AC32" i="1"/>
  <c r="AC33" i="1" s="1"/>
  <c r="AB32" i="1"/>
  <c r="AB33" i="1" s="1"/>
  <c r="AA32" i="1"/>
  <c r="AA33" i="1" s="1"/>
  <c r="Z32" i="1"/>
  <c r="Z33" i="1" s="1"/>
  <c r="Y32" i="1"/>
  <c r="Y33" i="1" s="1"/>
  <c r="X32" i="1"/>
  <c r="X33" i="1" s="1"/>
  <c r="W32" i="1"/>
  <c r="W33" i="1" s="1"/>
  <c r="V32" i="1"/>
  <c r="V33" i="1" s="1"/>
  <c r="U32" i="1"/>
  <c r="U33" i="1" s="1"/>
  <c r="T32" i="1"/>
  <c r="T33" i="1" s="1"/>
  <c r="S32" i="1"/>
  <c r="S33" i="1" s="1"/>
  <c r="R32" i="1"/>
  <c r="R33" i="1" s="1"/>
  <c r="Q32" i="1"/>
  <c r="Q33" i="1" s="1"/>
  <c r="P32" i="1"/>
  <c r="P33" i="1" s="1"/>
  <c r="O32" i="1"/>
  <c r="O33" i="1" s="1"/>
  <c r="N32" i="1"/>
  <c r="N33" i="1" s="1"/>
  <c r="M32" i="1"/>
  <c r="M33" i="1" s="1"/>
  <c r="L32" i="1"/>
  <c r="L33" i="1" s="1"/>
  <c r="K32" i="1"/>
  <c r="K33" i="1" s="1"/>
  <c r="J32" i="1"/>
  <c r="J33" i="1" s="1"/>
  <c r="I32" i="1"/>
  <c r="I33" i="1" s="1"/>
  <c r="H32" i="1"/>
  <c r="H33" i="1" s="1"/>
  <c r="G32" i="1"/>
  <c r="G33" i="1" s="1"/>
  <c r="F32" i="1"/>
  <c r="F33" i="1" s="1"/>
  <c r="E32" i="1"/>
  <c r="E33" i="1" s="1"/>
  <c r="D32" i="1"/>
  <c r="D33" i="1" s="1"/>
  <c r="C32" i="1"/>
  <c r="C33" i="1" s="1"/>
  <c r="B32" i="1"/>
  <c r="B33" i="1" s="1"/>
  <c r="AF31" i="1"/>
  <c r="AE31" i="1"/>
  <c r="AD31" i="1"/>
  <c r="AC31" i="1"/>
  <c r="AB31" i="1"/>
  <c r="AA31" i="1"/>
  <c r="AH31" i="1" s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F28" i="1"/>
  <c r="AF29" i="1" s="1"/>
  <c r="AE28" i="1"/>
  <c r="AE29" i="1" s="1"/>
  <c r="AD28" i="1"/>
  <c r="AD29" i="1" s="1"/>
  <c r="AC28" i="1"/>
  <c r="AC29" i="1" s="1"/>
  <c r="AB28" i="1"/>
  <c r="AB29" i="1" s="1"/>
  <c r="AA28" i="1"/>
  <c r="AA29" i="1" s="1"/>
  <c r="Z28" i="1"/>
  <c r="Z29" i="1" s="1"/>
  <c r="Y28" i="1"/>
  <c r="Y29" i="1" s="1"/>
  <c r="X28" i="1"/>
  <c r="X29" i="1" s="1"/>
  <c r="W28" i="1"/>
  <c r="W29" i="1" s="1"/>
  <c r="V28" i="1"/>
  <c r="V29" i="1" s="1"/>
  <c r="U28" i="1"/>
  <c r="U29" i="1" s="1"/>
  <c r="T28" i="1"/>
  <c r="T29" i="1" s="1"/>
  <c r="S28" i="1"/>
  <c r="S29" i="1" s="1"/>
  <c r="R28" i="1"/>
  <c r="R29" i="1" s="1"/>
  <c r="Q28" i="1"/>
  <c r="Q29" i="1" s="1"/>
  <c r="P28" i="1"/>
  <c r="P29" i="1" s="1"/>
  <c r="O28" i="1"/>
  <c r="O29" i="1" s="1"/>
  <c r="N28" i="1"/>
  <c r="N29" i="1" s="1"/>
  <c r="M28" i="1"/>
  <c r="M29" i="1" s="1"/>
  <c r="L28" i="1"/>
  <c r="L29" i="1" s="1"/>
  <c r="K28" i="1"/>
  <c r="K29" i="1" s="1"/>
  <c r="J28" i="1"/>
  <c r="J29" i="1" s="1"/>
  <c r="I28" i="1"/>
  <c r="I29" i="1" s="1"/>
  <c r="H28" i="1"/>
  <c r="H29" i="1" s="1"/>
  <c r="G28" i="1"/>
  <c r="G29" i="1" s="1"/>
  <c r="F28" i="1"/>
  <c r="F29" i="1" s="1"/>
  <c r="E28" i="1"/>
  <c r="E29" i="1" s="1"/>
  <c r="D28" i="1"/>
  <c r="D29" i="1" s="1"/>
  <c r="C28" i="1"/>
  <c r="C29" i="1" s="1"/>
  <c r="B28" i="1"/>
  <c r="B29" i="1" s="1"/>
  <c r="AF27" i="1"/>
  <c r="AE27" i="1"/>
  <c r="AD27" i="1"/>
  <c r="AC27" i="1"/>
  <c r="AB27" i="1"/>
  <c r="AA27" i="1"/>
  <c r="Z27" i="1"/>
  <c r="AH27" i="1" s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F24" i="1"/>
  <c r="AF25" i="1" s="1"/>
  <c r="AE24" i="1"/>
  <c r="AE25" i="1" s="1"/>
  <c r="AD24" i="1"/>
  <c r="AD25" i="1" s="1"/>
  <c r="AC24" i="1"/>
  <c r="AC25" i="1" s="1"/>
  <c r="AB24" i="1"/>
  <c r="AB25" i="1" s="1"/>
  <c r="AA24" i="1"/>
  <c r="AA25" i="1" s="1"/>
  <c r="Z24" i="1"/>
  <c r="Z25" i="1" s="1"/>
  <c r="Y24" i="1"/>
  <c r="Y25" i="1" s="1"/>
  <c r="X24" i="1"/>
  <c r="X25" i="1" s="1"/>
  <c r="W24" i="1"/>
  <c r="W25" i="1" s="1"/>
  <c r="V24" i="1"/>
  <c r="V25" i="1" s="1"/>
  <c r="U24" i="1"/>
  <c r="U25" i="1" s="1"/>
  <c r="T24" i="1"/>
  <c r="T25" i="1" s="1"/>
  <c r="S24" i="1"/>
  <c r="S25" i="1" s="1"/>
  <c r="R24" i="1"/>
  <c r="R25" i="1" s="1"/>
  <c r="Q24" i="1"/>
  <c r="Q25" i="1" s="1"/>
  <c r="P24" i="1"/>
  <c r="P25" i="1" s="1"/>
  <c r="O24" i="1"/>
  <c r="O25" i="1" s="1"/>
  <c r="N24" i="1"/>
  <c r="N25" i="1" s="1"/>
  <c r="M24" i="1"/>
  <c r="M25" i="1" s="1"/>
  <c r="L24" i="1"/>
  <c r="L25" i="1" s="1"/>
  <c r="K24" i="1"/>
  <c r="K25" i="1" s="1"/>
  <c r="J24" i="1"/>
  <c r="J25" i="1" s="1"/>
  <c r="I24" i="1"/>
  <c r="I25" i="1" s="1"/>
  <c r="H24" i="1"/>
  <c r="H25" i="1" s="1"/>
  <c r="G24" i="1"/>
  <c r="G25" i="1" s="1"/>
  <c r="F24" i="1"/>
  <c r="F25" i="1" s="1"/>
  <c r="E24" i="1"/>
  <c r="E25" i="1" s="1"/>
  <c r="D24" i="1"/>
  <c r="D25" i="1" s="1"/>
  <c r="C24" i="1"/>
  <c r="C25" i="1" s="1"/>
  <c r="AF23" i="1"/>
  <c r="AE23" i="1"/>
  <c r="AD23" i="1"/>
  <c r="AC23" i="1"/>
  <c r="AB23" i="1"/>
  <c r="AA23" i="1"/>
  <c r="Z23" i="1"/>
  <c r="Y23" i="1"/>
  <c r="AH23" i="1" s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F20" i="1"/>
  <c r="AH20" i="1" s="1"/>
  <c r="AE20" i="1"/>
  <c r="AE21" i="1" s="1"/>
  <c r="AD20" i="1"/>
  <c r="AD21" i="1" s="1"/>
  <c r="AC20" i="1"/>
  <c r="AC21" i="1" s="1"/>
  <c r="AB20" i="1"/>
  <c r="AB21" i="1" s="1"/>
  <c r="AA20" i="1"/>
  <c r="AA21" i="1" s="1"/>
  <c r="Z20" i="1"/>
  <c r="Z21" i="1" s="1"/>
  <c r="Y20" i="1"/>
  <c r="Y21" i="1" s="1"/>
  <c r="X20" i="1"/>
  <c r="X21" i="1" s="1"/>
  <c r="W20" i="1"/>
  <c r="W21" i="1" s="1"/>
  <c r="V20" i="1"/>
  <c r="V21" i="1" s="1"/>
  <c r="U20" i="1"/>
  <c r="U21" i="1" s="1"/>
  <c r="T20" i="1"/>
  <c r="T21" i="1" s="1"/>
  <c r="S20" i="1"/>
  <c r="S21" i="1" s="1"/>
  <c r="R20" i="1"/>
  <c r="R21" i="1" s="1"/>
  <c r="Q20" i="1"/>
  <c r="Q21" i="1" s="1"/>
  <c r="P20" i="1"/>
  <c r="P21" i="1" s="1"/>
  <c r="O20" i="1"/>
  <c r="O21" i="1" s="1"/>
  <c r="N20" i="1"/>
  <c r="N21" i="1" s="1"/>
  <c r="M20" i="1"/>
  <c r="M21" i="1" s="1"/>
  <c r="L20" i="1"/>
  <c r="L21" i="1" s="1"/>
  <c r="K20" i="1"/>
  <c r="K21" i="1" s="1"/>
  <c r="J20" i="1"/>
  <c r="J21" i="1" s="1"/>
  <c r="I20" i="1"/>
  <c r="I21" i="1" s="1"/>
  <c r="H20" i="1"/>
  <c r="H21" i="1" s="1"/>
  <c r="G20" i="1"/>
  <c r="G21" i="1" s="1"/>
  <c r="F20" i="1"/>
  <c r="F21" i="1" s="1"/>
  <c r="E20" i="1"/>
  <c r="E21" i="1" s="1"/>
  <c r="D20" i="1"/>
  <c r="D21" i="1" s="1"/>
  <c r="C20" i="1"/>
  <c r="C21" i="1" s="1"/>
  <c r="B20" i="1"/>
  <c r="B21" i="1" s="1"/>
  <c r="AF19" i="1"/>
  <c r="AH19" i="1" s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F16" i="1"/>
  <c r="AF17" i="1" s="1"/>
  <c r="AE16" i="1"/>
  <c r="AE17" i="1" s="1"/>
  <c r="AD16" i="1"/>
  <c r="AD17" i="1" s="1"/>
  <c r="AC16" i="1"/>
  <c r="AC17" i="1" s="1"/>
  <c r="AB16" i="1"/>
  <c r="AB17" i="1" s="1"/>
  <c r="AA16" i="1"/>
  <c r="AA17" i="1" s="1"/>
  <c r="Z16" i="1"/>
  <c r="Z17" i="1" s="1"/>
  <c r="Y16" i="1"/>
  <c r="Y17" i="1" s="1"/>
  <c r="X16" i="1"/>
  <c r="X17" i="1" s="1"/>
  <c r="W16" i="1"/>
  <c r="W17" i="1" s="1"/>
  <c r="V16" i="1"/>
  <c r="V17" i="1" s="1"/>
  <c r="U16" i="1"/>
  <c r="U17" i="1" s="1"/>
  <c r="T16" i="1"/>
  <c r="T17" i="1" s="1"/>
  <c r="S16" i="1"/>
  <c r="S17" i="1" s="1"/>
  <c r="R16" i="1"/>
  <c r="R17" i="1" s="1"/>
  <c r="Q16" i="1"/>
  <c r="Q17" i="1" s="1"/>
  <c r="P16" i="1"/>
  <c r="P17" i="1" s="1"/>
  <c r="O16" i="1"/>
  <c r="O17" i="1" s="1"/>
  <c r="N16" i="1"/>
  <c r="N17" i="1" s="1"/>
  <c r="M16" i="1"/>
  <c r="M17" i="1" s="1"/>
  <c r="L16" i="1"/>
  <c r="L17" i="1" s="1"/>
  <c r="K16" i="1"/>
  <c r="K17" i="1" s="1"/>
  <c r="J16" i="1"/>
  <c r="J17" i="1" s="1"/>
  <c r="I16" i="1"/>
  <c r="I17" i="1" s="1"/>
  <c r="H16" i="1"/>
  <c r="H17" i="1" s="1"/>
  <c r="G16" i="1"/>
  <c r="G17" i="1" s="1"/>
  <c r="F16" i="1"/>
  <c r="F17" i="1" s="1"/>
  <c r="E16" i="1"/>
  <c r="E17" i="1" s="1"/>
  <c r="D16" i="1"/>
  <c r="D17" i="1" s="1"/>
  <c r="C16" i="1"/>
  <c r="C17" i="1" s="1"/>
  <c r="B16" i="1"/>
  <c r="B17" i="1" s="1"/>
  <c r="AF15" i="1"/>
  <c r="AH15" i="1" s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F12" i="1"/>
  <c r="AF13" i="1" s="1"/>
  <c r="AE12" i="1"/>
  <c r="AE13" i="1" s="1"/>
  <c r="AD12" i="1"/>
  <c r="AD13" i="1" s="1"/>
  <c r="AC12" i="1"/>
  <c r="AC13" i="1" s="1"/>
  <c r="AB12" i="1"/>
  <c r="AB13" i="1" s="1"/>
  <c r="AA12" i="1"/>
  <c r="AA13" i="1" s="1"/>
  <c r="Z12" i="1"/>
  <c r="Z13" i="1" s="1"/>
  <c r="Y12" i="1"/>
  <c r="Y13" i="1" s="1"/>
  <c r="X12" i="1"/>
  <c r="X13" i="1" s="1"/>
  <c r="W12" i="1"/>
  <c r="W13" i="1" s="1"/>
  <c r="V12" i="1"/>
  <c r="V13" i="1" s="1"/>
  <c r="U12" i="1"/>
  <c r="U13" i="1" s="1"/>
  <c r="T12" i="1"/>
  <c r="T13" i="1" s="1"/>
  <c r="S12" i="1"/>
  <c r="S13" i="1" s="1"/>
  <c r="R12" i="1"/>
  <c r="R13" i="1" s="1"/>
  <c r="Q12" i="1"/>
  <c r="Q13" i="1" s="1"/>
  <c r="P12" i="1"/>
  <c r="P13" i="1" s="1"/>
  <c r="O12" i="1"/>
  <c r="O13" i="1" s="1"/>
  <c r="N12" i="1"/>
  <c r="N13" i="1" s="1"/>
  <c r="M12" i="1"/>
  <c r="M13" i="1" s="1"/>
  <c r="L12" i="1"/>
  <c r="L13" i="1" s="1"/>
  <c r="K12" i="1"/>
  <c r="K13" i="1" s="1"/>
  <c r="J12" i="1"/>
  <c r="J13" i="1" s="1"/>
  <c r="I12" i="1"/>
  <c r="I13" i="1" s="1"/>
  <c r="H12" i="1"/>
  <c r="H13" i="1" s="1"/>
  <c r="G12" i="1"/>
  <c r="G13" i="1" s="1"/>
  <c r="F12" i="1"/>
  <c r="F13" i="1" s="1"/>
  <c r="E12" i="1"/>
  <c r="E13" i="1" s="1"/>
  <c r="D12" i="1"/>
  <c r="D13" i="1" s="1"/>
  <c r="C12" i="1"/>
  <c r="C13" i="1" s="1"/>
  <c r="B12" i="1"/>
  <c r="B13" i="1" s="1"/>
  <c r="AF11" i="1"/>
  <c r="AE11" i="1"/>
  <c r="AH11" i="1" s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F7" i="1"/>
  <c r="AH7" i="1" s="1"/>
  <c r="AE7" i="1"/>
  <c r="AE9" i="1" s="1"/>
  <c r="AD7" i="1"/>
  <c r="AD9" i="1" s="1"/>
  <c r="AC7" i="1"/>
  <c r="AC9" i="1" s="1"/>
  <c r="AB7" i="1"/>
  <c r="AB9" i="1" s="1"/>
  <c r="AA7" i="1"/>
  <c r="AA9" i="1" s="1"/>
  <c r="Z7" i="1"/>
  <c r="Z9" i="1" s="1"/>
  <c r="Y7" i="1"/>
  <c r="Y9" i="1" s="1"/>
  <c r="X7" i="1"/>
  <c r="X9" i="1" s="1"/>
  <c r="W7" i="1"/>
  <c r="W9" i="1" s="1"/>
  <c r="V7" i="1"/>
  <c r="V9" i="1" s="1"/>
  <c r="U7" i="1"/>
  <c r="U9" i="1" s="1"/>
  <c r="T7" i="1"/>
  <c r="T9" i="1" s="1"/>
  <c r="S7" i="1"/>
  <c r="S9" i="1" s="1"/>
  <c r="R7" i="1"/>
  <c r="R9" i="1" s="1"/>
  <c r="Q7" i="1"/>
  <c r="Q9" i="1" s="1"/>
  <c r="P7" i="1"/>
  <c r="P9" i="1" s="1"/>
  <c r="O7" i="1"/>
  <c r="O9" i="1" s="1"/>
  <c r="N7" i="1"/>
  <c r="N9" i="1" s="1"/>
  <c r="M7" i="1"/>
  <c r="M9" i="1" s="1"/>
  <c r="L7" i="1"/>
  <c r="L9" i="1" s="1"/>
  <c r="K7" i="1"/>
  <c r="K9" i="1" s="1"/>
  <c r="J7" i="1"/>
  <c r="J9" i="1" s="1"/>
  <c r="I7" i="1"/>
  <c r="I9" i="1" s="1"/>
  <c r="H7" i="1"/>
  <c r="H9" i="1" s="1"/>
  <c r="G7" i="1"/>
  <c r="G9" i="1" s="1"/>
  <c r="F7" i="1"/>
  <c r="F9" i="1" s="1"/>
  <c r="E7" i="1"/>
  <c r="E9" i="1" s="1"/>
  <c r="D7" i="1"/>
  <c r="D9" i="1" s="1"/>
  <c r="C7" i="1"/>
  <c r="C9" i="1" s="1"/>
  <c r="B7" i="1"/>
  <c r="B9" i="1" s="1"/>
  <c r="AF6" i="1"/>
  <c r="AF8" i="1" s="1"/>
  <c r="AH8" i="1" s="1"/>
  <c r="AE6" i="1"/>
  <c r="AE8" i="1" s="1"/>
  <c r="AD6" i="1"/>
  <c r="AD8" i="1" s="1"/>
  <c r="AC6" i="1"/>
  <c r="AC8" i="1" s="1"/>
  <c r="AB6" i="1"/>
  <c r="AB8" i="1" s="1"/>
  <c r="AA6" i="1"/>
  <c r="AA8" i="1" s="1"/>
  <c r="Z6" i="1"/>
  <c r="Z8" i="1" s="1"/>
  <c r="Y6" i="1"/>
  <c r="Y8" i="1" s="1"/>
  <c r="X6" i="1"/>
  <c r="X8" i="1" s="1"/>
  <c r="W6" i="1"/>
  <c r="W8" i="1" s="1"/>
  <c r="V6" i="1"/>
  <c r="V8" i="1" s="1"/>
  <c r="U6" i="1"/>
  <c r="U8" i="1" s="1"/>
  <c r="T6" i="1"/>
  <c r="T8" i="1" s="1"/>
  <c r="S6" i="1"/>
  <c r="S8" i="1" s="1"/>
  <c r="R6" i="1"/>
  <c r="R8" i="1" s="1"/>
  <c r="Q6" i="1"/>
  <c r="Q8" i="1" s="1"/>
  <c r="P6" i="1"/>
  <c r="P8" i="1" s="1"/>
  <c r="O6" i="1"/>
  <c r="O8" i="1" s="1"/>
  <c r="N6" i="1"/>
  <c r="N8" i="1" s="1"/>
  <c r="M6" i="1"/>
  <c r="M8" i="1" s="1"/>
  <c r="L6" i="1"/>
  <c r="L8" i="1" s="1"/>
  <c r="K6" i="1"/>
  <c r="K8" i="1" s="1"/>
  <c r="J6" i="1"/>
  <c r="J8" i="1" s="1"/>
  <c r="I6" i="1"/>
  <c r="I8" i="1" s="1"/>
  <c r="H6" i="1"/>
  <c r="H8" i="1" s="1"/>
  <c r="G6" i="1"/>
  <c r="G8" i="1" s="1"/>
  <c r="F6" i="1"/>
  <c r="F8" i="1" s="1"/>
  <c r="E6" i="1"/>
  <c r="E8" i="1" s="1"/>
  <c r="D6" i="1"/>
  <c r="D8" i="1" s="1"/>
  <c r="C6" i="1"/>
  <c r="C8" i="1" s="1"/>
  <c r="B6" i="1"/>
  <c r="B8" i="1" s="1"/>
  <c r="AH16" i="1" l="1"/>
  <c r="AF9" i="1"/>
  <c r="AH12" i="1"/>
  <c r="AE37" i="1"/>
  <c r="AF41" i="1"/>
  <c r="AH6" i="1"/>
  <c r="AE33" i="1"/>
  <c r="AH28" i="1"/>
  <c r="AF21" i="1"/>
  <c r="AH24" i="1"/>
  <c r="B24" i="1" s="1"/>
  <c r="B25" i="1" s="1"/>
</calcChain>
</file>

<file path=xl/sharedStrings.xml><?xml version="1.0" encoding="utf-8"?>
<sst xmlns="http://schemas.openxmlformats.org/spreadsheetml/2006/main" count="136" uniqueCount="87">
  <si>
    <t>JTED Program Status - Julio Report</t>
  </si>
  <si>
    <t>Term:</t>
  </si>
  <si>
    <t>10/1/2024 to 9/30/2026</t>
  </si>
  <si>
    <t>Status</t>
  </si>
  <si>
    <t>Adult</t>
  </si>
  <si>
    <t>Youth</t>
  </si>
  <si>
    <t>Grant Number</t>
  </si>
  <si>
    <t>24-771101</t>
  </si>
  <si>
    <t>24-771201</t>
  </si>
  <si>
    <t>24-771203</t>
  </si>
  <si>
    <t>24-771102</t>
  </si>
  <si>
    <t>24-771103</t>
  </si>
  <si>
    <t>24-771104</t>
  </si>
  <si>
    <t>24-771204</t>
  </si>
  <si>
    <t>24-771105</t>
  </si>
  <si>
    <t>24-771106</t>
  </si>
  <si>
    <t>24-771107</t>
  </si>
  <si>
    <t>24-771108</t>
  </si>
  <si>
    <t>24-771206</t>
  </si>
  <si>
    <t>24-771207</t>
  </si>
  <si>
    <t>24-771109</t>
  </si>
  <si>
    <t>24-771110</t>
  </si>
  <si>
    <t>24-771111</t>
  </si>
  <si>
    <t>24-771112</t>
  </si>
  <si>
    <t>24-771113</t>
  </si>
  <si>
    <t>24-771114</t>
  </si>
  <si>
    <t>24-771115</t>
  </si>
  <si>
    <t>24-771116</t>
  </si>
  <si>
    <t>24-771117</t>
  </si>
  <si>
    <t>24-771118</t>
  </si>
  <si>
    <t>24-771208</t>
  </si>
  <si>
    <t>24-771209</t>
  </si>
  <si>
    <t>24-771119</t>
  </si>
  <si>
    <t>24-771120</t>
  </si>
  <si>
    <t>24-771211</t>
  </si>
  <si>
    <t>24-771121</t>
  </si>
  <si>
    <t>24-771122</t>
  </si>
  <si>
    <t>Grant End Date</t>
  </si>
  <si>
    <t>Category</t>
  </si>
  <si>
    <t>Total</t>
  </si>
  <si>
    <t>African American Christian Foundation</t>
  </si>
  <si>
    <t xml:space="preserve">Angel of God Resource Center, Inc.  </t>
  </si>
  <si>
    <t>Board of Trustees of Community College District No. 508; Wilbur Wright College</t>
  </si>
  <si>
    <t xml:space="preserve">Calumet Area Industrial Commission </t>
  </si>
  <si>
    <t>Chicago Women in Trades</t>
  </si>
  <si>
    <t>COMPREHENSIVE COMMUNITY SOLUTIONS, INC.</t>
  </si>
  <si>
    <t>County of Kankakee</t>
  </si>
  <si>
    <t>Homework Hangout Club, Inc.</t>
  </si>
  <si>
    <t>Illinois Eastern Community Colleges District 529</t>
  </si>
  <si>
    <t>Inspiration Corporation</t>
  </si>
  <si>
    <t>Jane Addams Resource Corporation</t>
  </si>
  <si>
    <t>Litchfield CUSD 12</t>
  </si>
  <si>
    <t>Metropolitan Family Services</t>
  </si>
  <si>
    <t>Midwest Asian Health Association</t>
  </si>
  <si>
    <t xml:space="preserve">National Able Network, Inc. </t>
  </si>
  <si>
    <t>North Lawndale Employment Network</t>
  </si>
  <si>
    <t>OAI, Inc.</t>
  </si>
  <si>
    <t>One On One</t>
  </si>
  <si>
    <t>Openlands</t>
  </si>
  <si>
    <t>Phalanx Family Services</t>
  </si>
  <si>
    <t xml:space="preserve">Reset to Success Foundation d/b/a Midwest Career Source </t>
  </si>
  <si>
    <t>Rock Island County</t>
  </si>
  <si>
    <t>Skills for Chicagoland's Future</t>
  </si>
  <si>
    <t>Spero Family Services</t>
  </si>
  <si>
    <t>The Chicago Lighthouse for People Who Are Blind or Visually Impaired</t>
  </si>
  <si>
    <t>Vision of Restoration, Inc.</t>
  </si>
  <si>
    <t>World Relief Corporation of National Association of Evangelicals</t>
  </si>
  <si>
    <t>Youth Job Center Of Evanston</t>
  </si>
  <si>
    <t>YWCA Metropolitan Chicago</t>
  </si>
  <si>
    <t>YWCA Northwestern Illinois</t>
  </si>
  <si>
    <t>Total budget</t>
  </si>
  <si>
    <t>Expended</t>
  </si>
  <si>
    <t>Funds remaining</t>
  </si>
  <si>
    <t>Percent expended</t>
  </si>
  <si>
    <t>Enrolled in Program</t>
  </si>
  <si>
    <t>Planned</t>
  </si>
  <si>
    <t>Actual</t>
  </si>
  <si>
    <t>Percent</t>
  </si>
  <si>
    <t>Completed Program</t>
  </si>
  <si>
    <t>Obtaining credential(s)</t>
  </si>
  <si>
    <t xml:space="preserve">Achieve a measurable skill gain </t>
  </si>
  <si>
    <t xml:space="preserve">Placed in post-secondary education </t>
  </si>
  <si>
    <t xml:space="preserve">Placed in unsubsidized employment </t>
  </si>
  <si>
    <t>Retained in unsubsidized employment 6 and 12 months</t>
  </si>
  <si>
    <t>Experiencing a wage/benefit increase (Under-employed)</t>
  </si>
  <si>
    <t>Estimated percent of completion</t>
  </si>
  <si>
    <t>Months remaining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</si>
</sst>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8"/>
      <color rgb="FF000000"/>
      <name val="Calibri"/>
      <family val="2"/>
    </font>
    <font>
      <sz val="16"/>
      <color rgb="FF000000"/>
      <name val="Calibri"/>
      <family val="2"/>
    </font>
    <font>
      <sz val="14"/>
      <color rgb="FF000000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rgb="FF000000"/>
      </patternFill>
    </fill>
    <fill>
      <patternFill patternType="solid">
        <fgColor theme="4"/>
        <bgColor theme="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</borders>
  <cellStyleXfs count="3">
    <xf numFmtId="0" fontId="0" fillId="0" borderId="0" applyBorder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horizontal="center"/>
    </xf>
    <xf numFmtId="14" fontId="4" fillId="0" borderId="0" xfId="0" applyNumberFormat="1" applyFont="1"/>
    <xf numFmtId="0" fontId="5" fillId="0" borderId="0" xfId="0" applyFont="1" applyAlignment="1">
      <alignment horizontal="right"/>
    </xf>
    <xf numFmtId="0" fontId="5" fillId="0" borderId="0" xfId="0" applyFont="1"/>
    <xf numFmtId="0" fontId="6" fillId="2" borderId="1" xfId="0" applyFont="1" applyFill="1" applyBorder="1" applyAlignment="1">
      <alignment wrapText="1"/>
    </xf>
    <xf numFmtId="0" fontId="7" fillId="3" borderId="0" xfId="0" applyFont="1" applyFill="1"/>
    <xf numFmtId="0" fontId="0" fillId="3" borderId="0" xfId="0" applyFill="1"/>
    <xf numFmtId="0" fontId="3" fillId="0" borderId="0" xfId="0" applyFont="1" applyAlignment="1">
      <alignment horizontal="center"/>
    </xf>
    <xf numFmtId="0" fontId="0" fillId="3" borderId="2" xfId="0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14" fontId="0" fillId="3" borderId="2" xfId="0" applyNumberFormat="1" applyFill="1" applyBorder="1" applyAlignment="1">
      <alignment horizontal="center"/>
    </xf>
    <xf numFmtId="0" fontId="6" fillId="6" borderId="3" xfId="0" applyFont="1" applyFill="1" applyBorder="1"/>
    <xf numFmtId="0" fontId="6" fillId="6" borderId="0" xfId="0" applyFont="1" applyFill="1" applyBorder="1"/>
    <xf numFmtId="0" fontId="6" fillId="6" borderId="0" xfId="0" applyFont="1" applyFill="1" applyBorder="1" applyAlignment="1">
      <alignment wrapText="1"/>
    </xf>
    <xf numFmtId="0" fontId="9" fillId="0" borderId="0" xfId="0" applyFont="1"/>
    <xf numFmtId="0" fontId="0" fillId="0" borderId="2" xfId="0" applyBorder="1"/>
    <xf numFmtId="4" fontId="0" fillId="0" borderId="2" xfId="0" applyNumberFormat="1" applyBorder="1"/>
    <xf numFmtId="43" fontId="0" fillId="0" borderId="0" xfId="1" applyFont="1" applyFill="1" applyAlignment="1" applyProtection="1"/>
    <xf numFmtId="4" fontId="0" fillId="0" borderId="2" xfId="1" applyNumberFormat="1" applyFont="1" applyFill="1" applyBorder="1" applyAlignment="1" applyProtection="1"/>
    <xf numFmtId="43" fontId="0" fillId="0" borderId="2" xfId="1" applyFont="1" applyFill="1" applyBorder="1" applyAlignment="1" applyProtection="1"/>
    <xf numFmtId="9" fontId="0" fillId="7" borderId="2" xfId="2" applyFont="1" applyFill="1" applyBorder="1" applyAlignment="1" applyProtection="1"/>
    <xf numFmtId="9" fontId="0" fillId="3" borderId="2" xfId="2" applyFont="1" applyFill="1" applyBorder="1" applyAlignment="1" applyProtection="1"/>
    <xf numFmtId="9" fontId="7" fillId="3" borderId="2" xfId="2" applyFont="1" applyFill="1" applyBorder="1" applyAlignment="1" applyProtection="1"/>
    <xf numFmtId="9" fontId="0" fillId="8" borderId="2" xfId="2" applyFont="1" applyFill="1" applyBorder="1" applyAlignment="1" applyProtection="1"/>
    <xf numFmtId="0" fontId="0" fillId="9" borderId="2" xfId="0" applyFill="1" applyBorder="1"/>
    <xf numFmtId="0" fontId="0" fillId="3" borderId="2" xfId="0" applyFill="1" applyBorder="1"/>
    <xf numFmtId="0" fontId="0" fillId="3" borderId="2" xfId="0" applyFill="1" applyBorder="1" applyAlignment="1">
      <alignment horizontal="right"/>
    </xf>
    <xf numFmtId="164" fontId="0" fillId="0" borderId="2" xfId="1" applyNumberFormat="1" applyFont="1" applyFill="1" applyBorder="1" applyAlignment="1" applyProtection="1">
      <alignment horizontal="right"/>
    </xf>
    <xf numFmtId="9" fontId="0" fillId="0" borderId="2" xfId="2" applyFont="1" applyFill="1" applyBorder="1" applyAlignment="1" applyProtection="1">
      <alignment horizontal="right"/>
    </xf>
    <xf numFmtId="9" fontId="0" fillId="7" borderId="2" xfId="2" applyFont="1" applyFill="1" applyBorder="1" applyAlignment="1" applyProtection="1">
      <alignment horizontal="right"/>
    </xf>
    <xf numFmtId="0" fontId="0" fillId="0" borderId="2" xfId="0" applyBorder="1" applyAlignment="1">
      <alignment horizontal="right"/>
    </xf>
    <xf numFmtId="9" fontId="0" fillId="8" borderId="2" xfId="2" applyFont="1" applyFill="1" applyBorder="1" applyAlignment="1" applyProtection="1">
      <alignment horizontal="right"/>
    </xf>
    <xf numFmtId="0" fontId="0" fillId="9" borderId="2" xfId="0" applyFill="1" applyBorder="1" applyAlignment="1">
      <alignment wrapText="1"/>
    </xf>
    <xf numFmtId="0" fontId="0" fillId="10" borderId="0" xfId="0" applyFill="1"/>
    <xf numFmtId="16" fontId="0" fillId="10" borderId="0" xfId="0" applyNumberFormat="1" applyFill="1"/>
    <xf numFmtId="9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JTD\JTED\JTED%202%20reports%20and%20docs\Monthly%20Reports\04-30-26\3%20JTED%20Round%202%20Dashboard%20Export%20and%20GRS%204-30-2026.xlsx" TargetMode="External"/><Relationship Id="rId1" Type="http://schemas.openxmlformats.org/officeDocument/2006/relationships/externalLinkPath" Target="file:///S:\JTD\JTED\JTED%202%20reports%20and%20docs\Monthly%20Reports\04-30-26\3%20JTED%20Round%202%20Dashboard%20Export%20and%20GRS%204-30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shboard"/>
      <sheetName val="Treasury"/>
      <sheetName val="GRS Details"/>
      <sheetName val="Grantee Name and #"/>
      <sheetName val="Julio Report"/>
      <sheetName val="Table of Contents"/>
      <sheetName val="State"/>
      <sheetName val="African American Christian"/>
      <sheetName val="Angel of God Resource Center, I"/>
      <sheetName val="Wilbur Wright College"/>
      <sheetName val="Calumet Area Industrial Commiss"/>
      <sheetName val="Chicago Women in Trades"/>
      <sheetName val="COMPREHENSIVE COMMUNITY SOLUTIO"/>
      <sheetName val="County of Kankakee"/>
      <sheetName val="Homework Hangout Club, Inc."/>
      <sheetName val="Illinois Eastern Community Coll"/>
      <sheetName val="Inspiration Corporation"/>
      <sheetName val="Jane Addams Resource Corporatio"/>
      <sheetName val="Litchfield CUSD 12"/>
      <sheetName val="Metropolitan Family Services"/>
      <sheetName val="Midwest Asian Health Associatio"/>
      <sheetName val="National Able Network, Inc. "/>
      <sheetName val="North Lawndale Employment Netwo"/>
      <sheetName val="OAI, Inc."/>
      <sheetName val="One On One"/>
      <sheetName val="Openlands"/>
      <sheetName val="Phalanx Family Services"/>
      <sheetName val="Reset - Miswest Career Services"/>
      <sheetName val="Rock Island County"/>
      <sheetName val="Skills for Chicagoland's Future"/>
      <sheetName val="Spero Family Services"/>
      <sheetName val="The Chicago Lighthouse for Peop"/>
      <sheetName val="Vision of Restoration, Inc."/>
      <sheetName val="World Relief Corporation of Nat"/>
      <sheetName val="Youth Job Center Of Evanston"/>
      <sheetName val="YWCA Metropolitan Chicago"/>
      <sheetName val="YWCA Northwestern Illinois"/>
    </sheetNames>
    <sheetDataSet>
      <sheetData sheetId="0"/>
      <sheetData sheetId="1">
        <row r="5">
          <cell r="B5" t="str">
            <v>1869</v>
          </cell>
          <cell r="C5" t="str">
            <v>130</v>
          </cell>
          <cell r="D5" t="str">
            <v>190</v>
          </cell>
          <cell r="E5" t="str">
            <v>40</v>
          </cell>
          <cell r="F5" t="str">
            <v>71</v>
          </cell>
          <cell r="G5" t="str">
            <v>55</v>
          </cell>
          <cell r="H5" t="str">
            <v>41</v>
          </cell>
          <cell r="I5" t="str">
            <v>18</v>
          </cell>
          <cell r="J5" t="str">
            <v>33</v>
          </cell>
          <cell r="K5" t="str">
            <v>44</v>
          </cell>
          <cell r="L5" t="str">
            <v>92</v>
          </cell>
          <cell r="M5" t="str">
            <v>98</v>
          </cell>
          <cell r="N5" t="str">
            <v>127</v>
          </cell>
          <cell r="O5" t="str">
            <v>76</v>
          </cell>
          <cell r="P5" t="str">
            <v>100</v>
          </cell>
          <cell r="Q5" t="str">
            <v>48</v>
          </cell>
          <cell r="R5" t="str">
            <v>81</v>
          </cell>
          <cell r="S5" t="str">
            <v>36</v>
          </cell>
          <cell r="T5" t="str">
            <v>63</v>
          </cell>
          <cell r="U5" t="str">
            <v>18</v>
          </cell>
          <cell r="V5" t="str">
            <v>55</v>
          </cell>
          <cell r="W5" t="str">
            <v>28</v>
          </cell>
          <cell r="X5" t="str">
            <v>30</v>
          </cell>
          <cell r="Y5" t="str">
            <v>78</v>
          </cell>
          <cell r="Z5" t="str">
            <v>43</v>
          </cell>
          <cell r="AA5" t="str">
            <v>9</v>
          </cell>
          <cell r="AB5" t="str">
            <v>23</v>
          </cell>
          <cell r="AC5" t="str">
            <v>34</v>
          </cell>
          <cell r="AD5" t="str">
            <v>36</v>
          </cell>
          <cell r="AE5" t="str">
            <v>100</v>
          </cell>
          <cell r="AF5" t="str">
            <v>38</v>
          </cell>
        </row>
        <row r="6">
          <cell r="B6" t="str">
            <v>1169</v>
          </cell>
          <cell r="C6" t="str">
            <v>29</v>
          </cell>
          <cell r="D6" t="str">
            <v>151</v>
          </cell>
          <cell r="E6" t="str">
            <v>32</v>
          </cell>
          <cell r="F6" t="str">
            <v>66</v>
          </cell>
          <cell r="G6" t="str">
            <v>47</v>
          </cell>
          <cell r="H6" t="str">
            <v>6</v>
          </cell>
          <cell r="I6" t="str">
            <v>0</v>
          </cell>
          <cell r="J6" t="str">
            <v>32</v>
          </cell>
          <cell r="K6" t="str">
            <v>27</v>
          </cell>
          <cell r="L6" t="str">
            <v>69</v>
          </cell>
          <cell r="M6" t="str">
            <v>13</v>
          </cell>
          <cell r="N6" t="str">
            <v>59</v>
          </cell>
          <cell r="O6" t="str">
            <v>39</v>
          </cell>
          <cell r="P6" t="str">
            <v>94</v>
          </cell>
          <cell r="Q6" t="str">
            <v>23</v>
          </cell>
          <cell r="R6" t="str">
            <v>66</v>
          </cell>
          <cell r="S6" t="str">
            <v>30</v>
          </cell>
          <cell r="T6" t="str">
            <v>52</v>
          </cell>
          <cell r="U6" t="str">
            <v>14</v>
          </cell>
          <cell r="V6" t="str">
            <v>44</v>
          </cell>
          <cell r="W6" t="str">
            <v>23</v>
          </cell>
          <cell r="X6" t="str">
            <v>0</v>
          </cell>
          <cell r="Y6" t="str">
            <v>57</v>
          </cell>
          <cell r="Z6" t="str">
            <v>28</v>
          </cell>
          <cell r="AA6" t="str">
            <v>2</v>
          </cell>
          <cell r="AB6" t="str">
            <v>16</v>
          </cell>
          <cell r="AC6" t="str">
            <v>20</v>
          </cell>
          <cell r="AD6" t="str">
            <v>25</v>
          </cell>
          <cell r="AE6" t="str">
            <v>69</v>
          </cell>
          <cell r="AF6" t="str">
            <v>36</v>
          </cell>
        </row>
        <row r="11">
          <cell r="B11" t="str">
            <v>436</v>
          </cell>
          <cell r="C11" t="str">
            <v>19</v>
          </cell>
          <cell r="D11" t="str">
            <v>34</v>
          </cell>
          <cell r="E11" t="str">
            <v>12</v>
          </cell>
          <cell r="F11" t="str">
            <v>28</v>
          </cell>
          <cell r="G11" t="str">
            <v>23</v>
          </cell>
          <cell r="H11" t="str">
            <v>0</v>
          </cell>
          <cell r="I11" t="str">
            <v>0</v>
          </cell>
          <cell r="J11" t="str">
            <v>1</v>
          </cell>
          <cell r="K11" t="str">
            <v>0</v>
          </cell>
          <cell r="L11" t="str">
            <v>33</v>
          </cell>
          <cell r="M11" t="str">
            <v>8</v>
          </cell>
          <cell r="N11" t="str">
            <v>0</v>
          </cell>
          <cell r="O11" t="str">
            <v>33</v>
          </cell>
          <cell r="P11" t="str">
            <v>55</v>
          </cell>
          <cell r="Q11" t="str">
            <v>2</v>
          </cell>
          <cell r="R11" t="str">
            <v>15</v>
          </cell>
          <cell r="S11" t="str">
            <v>26</v>
          </cell>
          <cell r="T11" t="str">
            <v>28</v>
          </cell>
          <cell r="U11" t="str">
            <v>12</v>
          </cell>
          <cell r="V11" t="str">
            <v>28</v>
          </cell>
          <cell r="W11" t="str">
            <v>0</v>
          </cell>
          <cell r="X11" t="str">
            <v>14</v>
          </cell>
          <cell r="Y11" t="str">
            <v>18</v>
          </cell>
          <cell r="Z11" t="str">
            <v>4</v>
          </cell>
          <cell r="AA11" t="str">
            <v>0</v>
          </cell>
          <cell r="AB11" t="str">
            <v>0</v>
          </cell>
          <cell r="AC11" t="str">
            <v>9</v>
          </cell>
          <cell r="AD11" t="str">
            <v>13</v>
          </cell>
          <cell r="AE11" t="str">
            <v>12</v>
          </cell>
          <cell r="AF11" t="str">
            <v>9</v>
          </cell>
        </row>
        <row r="12">
          <cell r="B12" t="str">
            <v>80</v>
          </cell>
          <cell r="C12" t="str">
            <v>1</v>
          </cell>
          <cell r="D12" t="str">
            <v>6</v>
          </cell>
          <cell r="E12" t="str">
            <v>0</v>
          </cell>
          <cell r="F12" t="str">
            <v>0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 t="str">
            <v>0</v>
          </cell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  <cell r="P12" t="str">
            <v>0</v>
          </cell>
          <cell r="Q12" t="str">
            <v>0</v>
          </cell>
          <cell r="R12" t="str">
            <v>0</v>
          </cell>
          <cell r="S12" t="str">
            <v>0</v>
          </cell>
          <cell r="T12" t="str">
            <v>0</v>
          </cell>
          <cell r="U12" t="str">
            <v>0</v>
          </cell>
          <cell r="V12" t="str">
            <v>0</v>
          </cell>
          <cell r="W12" t="str">
            <v>0</v>
          </cell>
          <cell r="X12" t="str">
            <v>0</v>
          </cell>
          <cell r="Y12" t="str">
            <v>58</v>
          </cell>
          <cell r="Z12" t="str">
            <v>0</v>
          </cell>
          <cell r="AA12" t="str">
            <v>0</v>
          </cell>
          <cell r="AB12" t="str">
            <v>0</v>
          </cell>
          <cell r="AC12" t="str">
            <v>0</v>
          </cell>
          <cell r="AD12" t="str">
            <v>0</v>
          </cell>
          <cell r="AE12" t="str">
            <v>0</v>
          </cell>
          <cell r="AF12" t="str">
            <v>0</v>
          </cell>
        </row>
        <row r="13">
          <cell r="B13" t="str">
            <v>530</v>
          </cell>
          <cell r="C13" t="str">
            <v>15</v>
          </cell>
          <cell r="D13" t="str">
            <v>25</v>
          </cell>
          <cell r="E13" t="str">
            <v>15</v>
          </cell>
          <cell r="F13" t="str">
            <v>63</v>
          </cell>
          <cell r="G13" t="str">
            <v>43</v>
          </cell>
          <cell r="H13" t="str">
            <v>0</v>
          </cell>
          <cell r="I13" t="str">
            <v>3</v>
          </cell>
          <cell r="J13" t="str">
            <v>22</v>
          </cell>
          <cell r="K13" t="str">
            <v>0</v>
          </cell>
          <cell r="L13" t="str">
            <v>1</v>
          </cell>
          <cell r="M13" t="str">
            <v>6</v>
          </cell>
          <cell r="N13" t="str">
            <v>40</v>
          </cell>
          <cell r="O13" t="str">
            <v>7</v>
          </cell>
          <cell r="P13" t="str">
            <v>17</v>
          </cell>
          <cell r="Q13" t="str">
            <v>23</v>
          </cell>
          <cell r="R13" t="str">
            <v>58</v>
          </cell>
          <cell r="S13" t="str">
            <v>25</v>
          </cell>
          <cell r="T13" t="str">
            <v>37</v>
          </cell>
          <cell r="U13" t="str">
            <v>12</v>
          </cell>
          <cell r="V13" t="str">
            <v>0</v>
          </cell>
          <cell r="W13" t="str">
            <v>23</v>
          </cell>
          <cell r="X13" t="str">
            <v>20</v>
          </cell>
          <cell r="Y13" t="str">
            <v>2</v>
          </cell>
          <cell r="Z13" t="str">
            <v>10</v>
          </cell>
          <cell r="AA13" t="str">
            <v>0</v>
          </cell>
          <cell r="AB13" t="str">
            <v>18</v>
          </cell>
          <cell r="AC13" t="str">
            <v>9</v>
          </cell>
          <cell r="AD13" t="str">
            <v>11</v>
          </cell>
          <cell r="AE13" t="str">
            <v>20</v>
          </cell>
          <cell r="AF13" t="str">
            <v>5</v>
          </cell>
        </row>
        <row r="14">
          <cell r="B14" t="str">
            <v>36</v>
          </cell>
          <cell r="C14" t="str">
            <v>0</v>
          </cell>
          <cell r="D14" t="str">
            <v>3</v>
          </cell>
          <cell r="E14" t="str">
            <v>0</v>
          </cell>
          <cell r="F14" t="str">
            <v>0</v>
          </cell>
          <cell r="G14" t="str">
            <v>1</v>
          </cell>
          <cell r="H14" t="str">
            <v>0</v>
          </cell>
          <cell r="I14" t="str">
            <v>0</v>
          </cell>
          <cell r="J14" t="str">
            <v>8</v>
          </cell>
          <cell r="K14" t="str">
            <v>0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  <cell r="Q14" t="str">
            <v>0</v>
          </cell>
          <cell r="R14" t="str">
            <v>0</v>
          </cell>
          <cell r="S14" t="str">
            <v>0</v>
          </cell>
          <cell r="T14" t="str">
            <v>0</v>
          </cell>
          <cell r="U14" t="str">
            <v>3</v>
          </cell>
          <cell r="V14" t="str">
            <v>0</v>
          </cell>
          <cell r="W14" t="str">
            <v>8</v>
          </cell>
          <cell r="X14" t="str">
            <v>0</v>
          </cell>
          <cell r="Y14" t="str">
            <v>10</v>
          </cell>
          <cell r="Z14" t="str">
            <v>0</v>
          </cell>
          <cell r="AA14" t="str">
            <v>0</v>
          </cell>
          <cell r="AB14" t="str">
            <v>0</v>
          </cell>
          <cell r="AC14" t="str">
            <v>0</v>
          </cell>
          <cell r="AD14" t="str">
            <v>3</v>
          </cell>
          <cell r="AE14" t="str">
            <v>0</v>
          </cell>
          <cell r="AF14" t="str">
            <v>0</v>
          </cell>
        </row>
        <row r="15">
          <cell r="B15" t="str">
            <v>325</v>
          </cell>
          <cell r="C15" t="str">
            <v>13</v>
          </cell>
          <cell r="D15" t="str">
            <v>16</v>
          </cell>
          <cell r="E15" t="str">
            <v>11</v>
          </cell>
          <cell r="F15" t="str">
            <v>44</v>
          </cell>
          <cell r="G15" t="str">
            <v>21</v>
          </cell>
          <cell r="H15" t="str">
            <v>0</v>
          </cell>
          <cell r="I15" t="str">
            <v>2</v>
          </cell>
          <cell r="J15" t="str">
            <v>20</v>
          </cell>
          <cell r="K15" t="str">
            <v>0</v>
          </cell>
          <cell r="L15" t="str">
            <v>1</v>
          </cell>
          <cell r="M15" t="str">
            <v>6</v>
          </cell>
          <cell r="N15" t="str">
            <v>0</v>
          </cell>
          <cell r="O15" t="str">
            <v>6</v>
          </cell>
          <cell r="P15" t="str">
            <v>17</v>
          </cell>
          <cell r="Q15" t="str">
            <v>21</v>
          </cell>
          <cell r="R15" t="str">
            <v>14</v>
          </cell>
          <cell r="S15" t="str">
            <v>22</v>
          </cell>
          <cell r="T15" t="str">
            <v>28</v>
          </cell>
          <cell r="U15" t="str">
            <v>12</v>
          </cell>
          <cell r="V15" t="str">
            <v>0</v>
          </cell>
          <cell r="W15" t="str">
            <v>12</v>
          </cell>
          <cell r="X15" t="str">
            <v>14</v>
          </cell>
          <cell r="Y15" t="str">
            <v>2</v>
          </cell>
          <cell r="Z15" t="str">
            <v>4</v>
          </cell>
          <cell r="AA15" t="str">
            <v>0</v>
          </cell>
          <cell r="AB15" t="str">
            <v>0</v>
          </cell>
          <cell r="AC15" t="str">
            <v>6</v>
          </cell>
          <cell r="AD15" t="str">
            <v>12</v>
          </cell>
          <cell r="AE15" t="str">
            <v>16</v>
          </cell>
          <cell r="AF15" t="str">
            <v>5</v>
          </cell>
        </row>
        <row r="17">
          <cell r="B17" t="str">
            <v>159</v>
          </cell>
          <cell r="C17" t="str">
            <v>1</v>
          </cell>
          <cell r="D17" t="str">
            <v>3</v>
          </cell>
          <cell r="E17" t="str">
            <v>5</v>
          </cell>
          <cell r="F17" t="str">
            <v>32</v>
          </cell>
          <cell r="G17" t="str">
            <v>19</v>
          </cell>
          <cell r="H17" t="str">
            <v>0</v>
          </cell>
          <cell r="I17" t="str">
            <v>1</v>
          </cell>
          <cell r="J17" t="str">
            <v>15</v>
          </cell>
          <cell r="K17" t="str">
            <v>0</v>
          </cell>
          <cell r="L17" t="str">
            <v>1</v>
          </cell>
          <cell r="M17" t="str">
            <v>3</v>
          </cell>
          <cell r="N17" t="str">
            <v>0</v>
          </cell>
          <cell r="O17" t="str">
            <v>0</v>
          </cell>
          <cell r="P17" t="str">
            <v>0</v>
          </cell>
          <cell r="Q17" t="str">
            <v>15</v>
          </cell>
          <cell r="R17" t="str">
            <v>0</v>
          </cell>
          <cell r="S17" t="str">
            <v>22</v>
          </cell>
          <cell r="T17" t="str">
            <v>13</v>
          </cell>
          <cell r="U17" t="str">
            <v>6</v>
          </cell>
          <cell r="V17" t="str">
            <v>0</v>
          </cell>
          <cell r="W17" t="str">
            <v>4</v>
          </cell>
          <cell r="X17" t="str">
            <v>12</v>
          </cell>
          <cell r="Y17" t="str">
            <v>2</v>
          </cell>
          <cell r="Z17" t="str">
            <v>0</v>
          </cell>
          <cell r="AA17" t="str">
            <v>0</v>
          </cell>
          <cell r="AB17" t="str">
            <v>0</v>
          </cell>
          <cell r="AC17" t="str">
            <v>3</v>
          </cell>
          <cell r="AD17" t="str">
            <v>2</v>
          </cell>
          <cell r="AE17" t="str">
            <v>0</v>
          </cell>
          <cell r="AF17" t="str">
            <v>0</v>
          </cell>
        </row>
        <row r="19">
          <cell r="B19" t="str">
            <v>238</v>
          </cell>
          <cell r="C19" t="str">
            <v>5</v>
          </cell>
          <cell r="D19" t="str">
            <v>7</v>
          </cell>
          <cell r="E19" t="str">
            <v>1</v>
          </cell>
          <cell r="F19" t="str">
            <v>17</v>
          </cell>
          <cell r="G19" t="str">
            <v>7</v>
          </cell>
          <cell r="H19" t="str">
            <v>0</v>
          </cell>
          <cell r="I19" t="str">
            <v>1</v>
          </cell>
          <cell r="J19" t="str">
            <v>16</v>
          </cell>
          <cell r="K19" t="str">
            <v>0</v>
          </cell>
          <cell r="L19" t="str">
            <v>13</v>
          </cell>
          <cell r="M19" t="str">
            <v>6</v>
          </cell>
          <cell r="N19" t="str">
            <v>0</v>
          </cell>
          <cell r="O19" t="str">
            <v>11</v>
          </cell>
          <cell r="P19" t="str">
            <v>47</v>
          </cell>
          <cell r="Q19" t="str">
            <v>7</v>
          </cell>
          <cell r="R19" t="str">
            <v>1</v>
          </cell>
          <cell r="S19" t="str">
            <v>1</v>
          </cell>
          <cell r="T19" t="str">
            <v>16</v>
          </cell>
          <cell r="U19" t="str">
            <v>12</v>
          </cell>
          <cell r="V19" t="str">
            <v>9</v>
          </cell>
          <cell r="W19" t="str">
            <v>2</v>
          </cell>
          <cell r="X19" t="str">
            <v>2</v>
          </cell>
          <cell r="Y19" t="str">
            <v>18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7</v>
          </cell>
          <cell r="AD19" t="str">
            <v>17</v>
          </cell>
          <cell r="AE19" t="str">
            <v>10</v>
          </cell>
          <cell r="AF19" t="str">
            <v>5</v>
          </cell>
        </row>
        <row r="20">
          <cell r="C20" t="str">
            <v>0</v>
          </cell>
          <cell r="D20" t="str">
            <v>55</v>
          </cell>
          <cell r="E20" t="str">
            <v>10</v>
          </cell>
          <cell r="F20" t="str">
            <v>63</v>
          </cell>
          <cell r="G20" t="str">
            <v>0</v>
          </cell>
          <cell r="H20" t="str">
            <v>2</v>
          </cell>
          <cell r="I20" t="str">
            <v>7</v>
          </cell>
          <cell r="J20" t="str">
            <v>32</v>
          </cell>
          <cell r="K20" t="str">
            <v>0</v>
          </cell>
          <cell r="L20" t="str">
            <v>54</v>
          </cell>
          <cell r="M20" t="str">
            <v>4</v>
          </cell>
          <cell r="N20" t="str">
            <v>59</v>
          </cell>
          <cell r="O20" t="str">
            <v>7</v>
          </cell>
          <cell r="P20" t="str">
            <v>73</v>
          </cell>
          <cell r="Q20" t="str">
            <v>16</v>
          </cell>
          <cell r="R20" t="str">
            <v>0</v>
          </cell>
          <cell r="S20" t="str">
            <v>23</v>
          </cell>
          <cell r="T20" t="str">
            <v>48</v>
          </cell>
          <cell r="U20" t="str">
            <v>0</v>
          </cell>
          <cell r="V20" t="str">
            <v>0</v>
          </cell>
          <cell r="W20" t="str">
            <v>8</v>
          </cell>
          <cell r="X20" t="str">
            <v>5</v>
          </cell>
          <cell r="Y20" t="str">
            <v>57</v>
          </cell>
          <cell r="Z20" t="str">
            <v>35</v>
          </cell>
          <cell r="AA20" t="str">
            <v>1</v>
          </cell>
          <cell r="AB20" t="str">
            <v>0</v>
          </cell>
          <cell r="AC20" t="str">
            <v>19</v>
          </cell>
          <cell r="AD20" t="str">
            <v>19</v>
          </cell>
          <cell r="AE20" t="str">
            <v>18</v>
          </cell>
          <cell r="AF20" t="str">
            <v>24</v>
          </cell>
        </row>
      </sheetData>
      <sheetData sheetId="2">
        <row r="21">
          <cell r="C21">
            <v>476394</v>
          </cell>
          <cell r="D21">
            <v>90760.880000000019</v>
          </cell>
          <cell r="I21">
            <v>536871</v>
          </cell>
          <cell r="J21">
            <v>430191.25000000006</v>
          </cell>
          <cell r="O21">
            <v>393146</v>
          </cell>
          <cell r="P21">
            <v>393145.99999999994</v>
          </cell>
          <cell r="U21">
            <v>571202</v>
          </cell>
          <cell r="V21">
            <v>285712.44</v>
          </cell>
          <cell r="AA21">
            <v>562500</v>
          </cell>
          <cell r="AB21">
            <v>537184.59</v>
          </cell>
          <cell r="AG21">
            <v>547853</v>
          </cell>
          <cell r="AH21">
            <v>370388</v>
          </cell>
          <cell r="AM21">
            <v>561194</v>
          </cell>
          <cell r="AN21">
            <v>543448.12</v>
          </cell>
          <cell r="AS21">
            <v>295982</v>
          </cell>
          <cell r="AT21">
            <v>295982</v>
          </cell>
          <cell r="AY21">
            <v>525000</v>
          </cell>
          <cell r="AZ21">
            <v>424396.06</v>
          </cell>
          <cell r="BE21">
            <v>525000</v>
          </cell>
          <cell r="BF21">
            <v>474175.73</v>
          </cell>
          <cell r="BK21">
            <v>518664</v>
          </cell>
          <cell r="BL21">
            <v>222517.39</v>
          </cell>
          <cell r="BQ21">
            <v>537513</v>
          </cell>
          <cell r="BR21">
            <v>370269.74</v>
          </cell>
          <cell r="BW21">
            <v>490483.99999999994</v>
          </cell>
          <cell r="BX21">
            <v>386798.3899999999</v>
          </cell>
          <cell r="CC21">
            <v>562500</v>
          </cell>
          <cell r="CD21">
            <v>422662.01</v>
          </cell>
          <cell r="CI21">
            <v>562247</v>
          </cell>
          <cell r="CJ21">
            <v>418002.00000000006</v>
          </cell>
          <cell r="CO21">
            <v>455094</v>
          </cell>
          <cell r="CP21">
            <v>271153.69</v>
          </cell>
          <cell r="CU21">
            <v>552325</v>
          </cell>
          <cell r="CV21">
            <v>364419.43999999994</v>
          </cell>
          <cell r="DA21">
            <v>341410</v>
          </cell>
          <cell r="DB21">
            <v>287352.32999999996</v>
          </cell>
          <cell r="DG21">
            <v>503894</v>
          </cell>
          <cell r="DH21">
            <v>173807.92</v>
          </cell>
          <cell r="DM21">
            <v>281250</v>
          </cell>
          <cell r="DN21">
            <v>186521.14</v>
          </cell>
          <cell r="DS21">
            <v>386266</v>
          </cell>
          <cell r="DT21">
            <v>213349.27</v>
          </cell>
          <cell r="DY21">
            <v>562500</v>
          </cell>
          <cell r="DZ21">
            <v>369567.86000000004</v>
          </cell>
          <cell r="EE21">
            <v>562500</v>
          </cell>
          <cell r="EF21">
            <v>524840.93999999994</v>
          </cell>
          <cell r="EK21">
            <v>510742</v>
          </cell>
          <cell r="EL21">
            <v>224730.32</v>
          </cell>
          <cell r="EQ21">
            <v>410454</v>
          </cell>
          <cell r="ER21">
            <v>161088.25</v>
          </cell>
          <cell r="EW21">
            <v>562500</v>
          </cell>
          <cell r="EX21">
            <v>385060.29</v>
          </cell>
          <cell r="FC21">
            <v>562500</v>
          </cell>
          <cell r="FD21">
            <v>347798.63</v>
          </cell>
          <cell r="FI21">
            <v>449999</v>
          </cell>
          <cell r="FJ21">
            <v>358494.79</v>
          </cell>
          <cell r="FO21">
            <v>370839</v>
          </cell>
          <cell r="FP21">
            <v>239274.47999999998</v>
          </cell>
          <cell r="FU21">
            <v>366143</v>
          </cell>
          <cell r="FV21">
            <v>333467.75</v>
          </cell>
          <cell r="GA21">
            <v>14159745.16</v>
          </cell>
          <cell r="GB21">
            <v>9377716.1999999993</v>
          </cell>
        </row>
      </sheetData>
      <sheetData sheetId="3">
        <row r="2">
          <cell r="D2">
            <v>100</v>
          </cell>
          <cell r="E2">
            <v>77</v>
          </cell>
          <cell r="F2">
            <v>65</v>
          </cell>
          <cell r="G2">
            <v>60</v>
          </cell>
          <cell r="H2">
            <v>10</v>
          </cell>
          <cell r="I2">
            <v>64</v>
          </cell>
          <cell r="J2">
            <v>33</v>
          </cell>
          <cell r="K2">
            <v>4</v>
          </cell>
        </row>
        <row r="3">
          <cell r="D3">
            <v>100</v>
          </cell>
          <cell r="E3">
            <v>85</v>
          </cell>
          <cell r="F3">
            <v>45</v>
          </cell>
          <cell r="G3">
            <v>75</v>
          </cell>
          <cell r="H3">
            <v>25</v>
          </cell>
          <cell r="I3">
            <v>60</v>
          </cell>
          <cell r="J3">
            <v>45</v>
          </cell>
          <cell r="K3">
            <v>60</v>
          </cell>
        </row>
        <row r="4">
          <cell r="D4">
            <v>40</v>
          </cell>
          <cell r="E4">
            <v>32</v>
          </cell>
          <cell r="F4">
            <v>26</v>
          </cell>
          <cell r="G4">
            <v>26</v>
          </cell>
          <cell r="H4">
            <v>0</v>
          </cell>
          <cell r="I4">
            <v>20</v>
          </cell>
          <cell r="J4">
            <v>15</v>
          </cell>
          <cell r="K4">
            <v>8</v>
          </cell>
        </row>
        <row r="5">
          <cell r="D5">
            <v>72</v>
          </cell>
          <cell r="E5">
            <v>60</v>
          </cell>
          <cell r="F5">
            <v>40</v>
          </cell>
          <cell r="G5">
            <v>65</v>
          </cell>
          <cell r="H5">
            <v>0</v>
          </cell>
          <cell r="I5">
            <v>35</v>
          </cell>
          <cell r="J5">
            <v>25</v>
          </cell>
          <cell r="K5">
            <v>0</v>
          </cell>
        </row>
        <row r="6">
          <cell r="D6">
            <v>75</v>
          </cell>
          <cell r="E6">
            <v>63</v>
          </cell>
          <cell r="F6">
            <v>51</v>
          </cell>
          <cell r="G6">
            <v>63</v>
          </cell>
          <cell r="H6">
            <v>0</v>
          </cell>
          <cell r="I6">
            <v>38</v>
          </cell>
          <cell r="J6">
            <v>45</v>
          </cell>
          <cell r="K6">
            <v>15</v>
          </cell>
        </row>
        <row r="7">
          <cell r="D7">
            <v>45</v>
          </cell>
          <cell r="E7">
            <v>32</v>
          </cell>
          <cell r="F7">
            <v>32</v>
          </cell>
          <cell r="G7">
            <v>32</v>
          </cell>
          <cell r="H7">
            <v>0</v>
          </cell>
          <cell r="I7">
            <v>32</v>
          </cell>
          <cell r="J7">
            <v>32</v>
          </cell>
          <cell r="K7">
            <v>10</v>
          </cell>
        </row>
        <row r="8">
          <cell r="D8">
            <v>33</v>
          </cell>
          <cell r="E8">
            <v>26</v>
          </cell>
          <cell r="F8">
            <v>18</v>
          </cell>
          <cell r="G8">
            <v>20</v>
          </cell>
          <cell r="H8">
            <v>22</v>
          </cell>
          <cell r="I8">
            <v>20</v>
          </cell>
          <cell r="J8">
            <v>0</v>
          </cell>
          <cell r="K8">
            <v>0</v>
          </cell>
        </row>
        <row r="9">
          <cell r="D9">
            <v>30</v>
          </cell>
          <cell r="E9">
            <v>26</v>
          </cell>
          <cell r="F9">
            <v>24</v>
          </cell>
          <cell r="G9">
            <v>28</v>
          </cell>
          <cell r="H9">
            <v>0</v>
          </cell>
          <cell r="I9">
            <v>24</v>
          </cell>
          <cell r="J9">
            <v>18</v>
          </cell>
          <cell r="K9">
            <v>18</v>
          </cell>
        </row>
        <row r="10">
          <cell r="D10">
            <v>160</v>
          </cell>
          <cell r="E10">
            <v>148</v>
          </cell>
          <cell r="F10">
            <v>148</v>
          </cell>
          <cell r="G10">
            <v>148</v>
          </cell>
          <cell r="H10">
            <v>4</v>
          </cell>
          <cell r="I10">
            <v>15</v>
          </cell>
          <cell r="J10">
            <v>133</v>
          </cell>
          <cell r="K10">
            <v>34</v>
          </cell>
        </row>
        <row r="11">
          <cell r="D11">
            <v>64</v>
          </cell>
          <cell r="E11">
            <v>48</v>
          </cell>
          <cell r="F11">
            <v>60</v>
          </cell>
          <cell r="G11">
            <v>60</v>
          </cell>
          <cell r="H11">
            <v>0</v>
          </cell>
          <cell r="I11">
            <v>29</v>
          </cell>
          <cell r="J11">
            <v>13</v>
          </cell>
          <cell r="K11">
            <v>0</v>
          </cell>
        </row>
        <row r="12">
          <cell r="D12">
            <v>23</v>
          </cell>
          <cell r="E12">
            <v>21</v>
          </cell>
          <cell r="F12">
            <v>21</v>
          </cell>
          <cell r="G12">
            <v>0</v>
          </cell>
          <cell r="H12">
            <v>0</v>
          </cell>
          <cell r="I12">
            <v>18</v>
          </cell>
          <cell r="J12">
            <v>16</v>
          </cell>
          <cell r="K12">
            <v>0</v>
          </cell>
        </row>
        <row r="13">
          <cell r="D13">
            <v>220</v>
          </cell>
          <cell r="E13">
            <v>110</v>
          </cell>
          <cell r="F13">
            <v>110</v>
          </cell>
          <cell r="G13">
            <v>220</v>
          </cell>
          <cell r="H13">
            <v>30</v>
          </cell>
          <cell r="I13">
            <v>0</v>
          </cell>
          <cell r="J13">
            <v>0</v>
          </cell>
          <cell r="K13">
            <v>0</v>
          </cell>
        </row>
        <row r="14">
          <cell r="D14">
            <v>60</v>
          </cell>
          <cell r="E14">
            <v>46</v>
          </cell>
          <cell r="F14">
            <v>40</v>
          </cell>
          <cell r="G14">
            <v>40</v>
          </cell>
          <cell r="H14">
            <v>0</v>
          </cell>
          <cell r="I14">
            <v>40</v>
          </cell>
          <cell r="J14">
            <v>39</v>
          </cell>
          <cell r="K14">
            <v>35</v>
          </cell>
        </row>
        <row r="15">
          <cell r="D15">
            <v>100</v>
          </cell>
          <cell r="E15">
            <v>95</v>
          </cell>
          <cell r="F15">
            <v>95</v>
          </cell>
          <cell r="G15">
            <v>90</v>
          </cell>
          <cell r="H15">
            <v>0</v>
          </cell>
          <cell r="I15">
            <v>80</v>
          </cell>
          <cell r="J15">
            <v>75</v>
          </cell>
          <cell r="K15">
            <v>65</v>
          </cell>
        </row>
        <row r="16">
          <cell r="D16">
            <v>44</v>
          </cell>
          <cell r="E16">
            <v>36</v>
          </cell>
          <cell r="F16">
            <v>33</v>
          </cell>
          <cell r="G16">
            <v>36</v>
          </cell>
          <cell r="H16">
            <v>5</v>
          </cell>
          <cell r="I16">
            <v>29</v>
          </cell>
          <cell r="J16">
            <v>23</v>
          </cell>
          <cell r="K16">
            <v>0</v>
          </cell>
        </row>
        <row r="17">
          <cell r="D17">
            <v>60</v>
          </cell>
          <cell r="E17">
            <v>45</v>
          </cell>
          <cell r="F17">
            <v>20</v>
          </cell>
          <cell r="G17">
            <v>20</v>
          </cell>
          <cell r="H17">
            <v>0</v>
          </cell>
          <cell r="I17">
            <v>35</v>
          </cell>
          <cell r="J17">
            <v>25</v>
          </cell>
          <cell r="K17">
            <v>22</v>
          </cell>
        </row>
        <row r="18">
          <cell r="D18">
            <v>43</v>
          </cell>
          <cell r="E18">
            <v>39</v>
          </cell>
          <cell r="F18">
            <v>38</v>
          </cell>
          <cell r="G18">
            <v>39</v>
          </cell>
          <cell r="H18">
            <v>4</v>
          </cell>
          <cell r="I18">
            <v>31</v>
          </cell>
          <cell r="J18">
            <v>24</v>
          </cell>
          <cell r="K18">
            <v>20</v>
          </cell>
        </row>
        <row r="19">
          <cell r="D19">
            <v>40</v>
          </cell>
          <cell r="E19">
            <v>34</v>
          </cell>
          <cell r="F19">
            <v>34</v>
          </cell>
          <cell r="G19">
            <v>34</v>
          </cell>
          <cell r="H19">
            <v>0</v>
          </cell>
          <cell r="I19">
            <v>34</v>
          </cell>
          <cell r="J19">
            <v>31</v>
          </cell>
          <cell r="K19">
            <v>0</v>
          </cell>
        </row>
        <row r="20">
          <cell r="D20">
            <v>29</v>
          </cell>
          <cell r="E20">
            <v>7</v>
          </cell>
          <cell r="F20">
            <v>29</v>
          </cell>
          <cell r="G20">
            <v>29</v>
          </cell>
          <cell r="H20">
            <v>0</v>
          </cell>
          <cell r="I20">
            <v>29</v>
          </cell>
          <cell r="J20">
            <v>29</v>
          </cell>
          <cell r="K20">
            <v>29</v>
          </cell>
        </row>
        <row r="21">
          <cell r="D21">
            <v>50</v>
          </cell>
          <cell r="E21">
            <v>40</v>
          </cell>
          <cell r="F21">
            <v>37</v>
          </cell>
          <cell r="G21">
            <v>37</v>
          </cell>
          <cell r="H21">
            <v>0</v>
          </cell>
          <cell r="I21">
            <v>33</v>
          </cell>
          <cell r="J21">
            <v>24</v>
          </cell>
          <cell r="K21">
            <v>35</v>
          </cell>
        </row>
        <row r="22">
          <cell r="D22">
            <v>50</v>
          </cell>
          <cell r="E22">
            <v>49</v>
          </cell>
          <cell r="F22">
            <v>49</v>
          </cell>
          <cell r="G22">
            <v>49</v>
          </cell>
          <cell r="H22">
            <v>50</v>
          </cell>
          <cell r="I22">
            <v>50</v>
          </cell>
          <cell r="J22">
            <v>47</v>
          </cell>
          <cell r="K22">
            <v>49</v>
          </cell>
        </row>
        <row r="23">
          <cell r="D23">
            <v>24</v>
          </cell>
          <cell r="E23">
            <v>21</v>
          </cell>
          <cell r="F23">
            <v>21</v>
          </cell>
          <cell r="G23">
            <v>22</v>
          </cell>
          <cell r="H23">
            <v>24</v>
          </cell>
          <cell r="I23">
            <v>21</v>
          </cell>
          <cell r="J23">
            <v>21</v>
          </cell>
          <cell r="K23">
            <v>21</v>
          </cell>
        </row>
        <row r="24">
          <cell r="D24">
            <v>55</v>
          </cell>
          <cell r="E24">
            <v>51</v>
          </cell>
          <cell r="F24">
            <v>51</v>
          </cell>
          <cell r="G24">
            <v>51</v>
          </cell>
          <cell r="H24">
            <v>55</v>
          </cell>
          <cell r="I24">
            <v>51</v>
          </cell>
          <cell r="J24">
            <v>44</v>
          </cell>
          <cell r="K24">
            <v>44</v>
          </cell>
        </row>
        <row r="25">
          <cell r="D25">
            <v>30</v>
          </cell>
          <cell r="E25">
            <v>28</v>
          </cell>
          <cell r="F25">
            <v>28</v>
          </cell>
          <cell r="G25">
            <v>28</v>
          </cell>
          <cell r="H25">
            <v>2</v>
          </cell>
          <cell r="I25">
            <v>26</v>
          </cell>
          <cell r="J25">
            <v>26</v>
          </cell>
          <cell r="K25">
            <v>0</v>
          </cell>
        </row>
        <row r="26">
          <cell r="D26">
            <v>10</v>
          </cell>
          <cell r="E26">
            <v>8</v>
          </cell>
          <cell r="F26">
            <v>8</v>
          </cell>
          <cell r="G26">
            <v>8</v>
          </cell>
          <cell r="H26">
            <v>0</v>
          </cell>
          <cell r="I26">
            <v>7</v>
          </cell>
          <cell r="J26">
            <v>7</v>
          </cell>
          <cell r="K26">
            <v>7</v>
          </cell>
        </row>
        <row r="27">
          <cell r="D27">
            <v>50</v>
          </cell>
          <cell r="E27">
            <v>45</v>
          </cell>
          <cell r="F27">
            <v>40</v>
          </cell>
          <cell r="G27">
            <v>40</v>
          </cell>
          <cell r="H27">
            <v>0</v>
          </cell>
          <cell r="I27">
            <v>35</v>
          </cell>
          <cell r="J27">
            <v>35</v>
          </cell>
          <cell r="K27">
            <v>35</v>
          </cell>
        </row>
        <row r="28">
          <cell r="D28">
            <v>34</v>
          </cell>
          <cell r="E28">
            <v>27</v>
          </cell>
          <cell r="F28">
            <v>22</v>
          </cell>
          <cell r="G28">
            <v>27</v>
          </cell>
          <cell r="H28">
            <v>0</v>
          </cell>
          <cell r="I28">
            <v>21</v>
          </cell>
          <cell r="J28">
            <v>17</v>
          </cell>
          <cell r="K28">
            <v>17</v>
          </cell>
        </row>
        <row r="29">
          <cell r="D29">
            <v>30</v>
          </cell>
          <cell r="E29">
            <v>20</v>
          </cell>
          <cell r="F29">
            <v>20</v>
          </cell>
          <cell r="G29">
            <v>20</v>
          </cell>
          <cell r="H29">
            <v>2</v>
          </cell>
          <cell r="I29">
            <v>18</v>
          </cell>
          <cell r="J29">
            <v>15</v>
          </cell>
          <cell r="K29">
            <v>15</v>
          </cell>
        </row>
        <row r="30">
          <cell r="D30">
            <v>100</v>
          </cell>
          <cell r="E30">
            <v>80</v>
          </cell>
          <cell r="F30">
            <v>80</v>
          </cell>
          <cell r="G30">
            <v>80</v>
          </cell>
          <cell r="H30">
            <v>0</v>
          </cell>
          <cell r="I30">
            <v>68</v>
          </cell>
          <cell r="J30">
            <v>56</v>
          </cell>
          <cell r="K30">
            <v>0</v>
          </cell>
        </row>
        <row r="31">
          <cell r="D31">
            <v>68</v>
          </cell>
          <cell r="E31">
            <v>41</v>
          </cell>
          <cell r="F31">
            <v>41</v>
          </cell>
          <cell r="G31">
            <v>41</v>
          </cell>
          <cell r="H31">
            <v>2</v>
          </cell>
          <cell r="I31">
            <v>8</v>
          </cell>
          <cell r="J31">
            <v>5</v>
          </cell>
          <cell r="K31">
            <v>1</v>
          </cell>
        </row>
        <row r="32">
          <cell r="D32">
            <v>1839</v>
          </cell>
          <cell r="E32">
            <v>1440</v>
          </cell>
          <cell r="F32">
            <v>1326</v>
          </cell>
          <cell r="G32">
            <v>1488</v>
          </cell>
          <cell r="H32">
            <v>235</v>
          </cell>
          <cell r="I32">
            <v>971</v>
          </cell>
          <cell r="J32">
            <v>918</v>
          </cell>
          <cell r="K32">
            <v>544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772E4-E0B2-4508-9A09-6681A1D1F068}">
  <sheetPr>
    <pageSetUpPr fitToPage="1"/>
  </sheetPr>
  <dimension ref="A1:AH46"/>
  <sheetViews>
    <sheetView tabSelected="1" zoomScaleNormal="100" workbookViewId="0">
      <pane xSplit="1" topLeftCell="V1" activePane="topRight" state="frozen"/>
      <selection activeCell="I22" sqref="I22"/>
      <selection pane="topRight" activeCell="AE9" sqref="AE9"/>
    </sheetView>
  </sheetViews>
  <sheetFormatPr defaultRowHeight="14.4" x14ac:dyDescent="0.3"/>
  <cols>
    <col min="1" max="1" width="37.6640625" customWidth="1"/>
    <col min="2" max="2" width="17.33203125" customWidth="1"/>
    <col min="3" max="3" width="17.44140625" customWidth="1"/>
    <col min="4" max="4" width="16" customWidth="1"/>
    <col min="5" max="5" width="14.88671875" customWidth="1"/>
    <col min="6" max="6" width="16.44140625" customWidth="1"/>
    <col min="7" max="12" width="14.88671875" customWidth="1"/>
    <col min="13" max="13" width="18.44140625" customWidth="1"/>
    <col min="14" max="19" width="14.88671875" customWidth="1"/>
    <col min="20" max="20" width="17.44140625" customWidth="1"/>
    <col min="21" max="32" width="14.88671875" customWidth="1"/>
    <col min="33" max="33" width="8.88671875" customWidth="1"/>
    <col min="34" max="34" width="13.6640625" bestFit="1" customWidth="1"/>
  </cols>
  <sheetData>
    <row r="1" spans="1:34" ht="23.4" x14ac:dyDescent="0.45">
      <c r="A1" s="1" t="s">
        <v>0</v>
      </c>
      <c r="B1" s="1"/>
      <c r="C1" s="2">
        <v>46142</v>
      </c>
      <c r="E1" s="3" t="s">
        <v>1</v>
      </c>
      <c r="F1" s="4" t="s">
        <v>2</v>
      </c>
      <c r="H1" s="5"/>
      <c r="I1" s="6"/>
      <c r="J1" s="7"/>
      <c r="P1" s="7"/>
      <c r="Q1" s="7"/>
      <c r="R1" s="7"/>
      <c r="S1" s="7"/>
      <c r="T1" s="7"/>
      <c r="U1" s="7"/>
    </row>
    <row r="2" spans="1:34" ht="23.4" x14ac:dyDescent="0.45">
      <c r="A2" s="8"/>
      <c r="B2" s="9" t="s">
        <v>3</v>
      </c>
      <c r="C2" s="10" t="s">
        <v>4</v>
      </c>
      <c r="D2" s="11" t="s">
        <v>5</v>
      </c>
      <c r="E2" s="11" t="s">
        <v>5</v>
      </c>
      <c r="F2" s="11" t="s">
        <v>4</v>
      </c>
      <c r="G2" s="10" t="s">
        <v>4</v>
      </c>
      <c r="H2" s="11" t="s">
        <v>4</v>
      </c>
      <c r="I2" s="11" t="s">
        <v>5</v>
      </c>
      <c r="J2" s="11" t="s">
        <v>4</v>
      </c>
      <c r="K2" s="10" t="s">
        <v>4</v>
      </c>
      <c r="L2" s="11" t="s">
        <v>4</v>
      </c>
      <c r="M2" s="10" t="s">
        <v>4</v>
      </c>
      <c r="N2" s="11" t="s">
        <v>5</v>
      </c>
      <c r="O2" s="11" t="s">
        <v>5</v>
      </c>
      <c r="P2" s="11" t="s">
        <v>4</v>
      </c>
      <c r="Q2" s="10" t="s">
        <v>4</v>
      </c>
      <c r="R2" s="11" t="s">
        <v>4</v>
      </c>
      <c r="S2" s="10" t="s">
        <v>4</v>
      </c>
      <c r="T2" s="11" t="s">
        <v>4</v>
      </c>
      <c r="U2" s="10" t="s">
        <v>4</v>
      </c>
      <c r="V2" s="11" t="s">
        <v>4</v>
      </c>
      <c r="W2" s="10" t="s">
        <v>4</v>
      </c>
      <c r="X2" s="11" t="s">
        <v>4</v>
      </c>
      <c r="Y2" s="10" t="s">
        <v>4</v>
      </c>
      <c r="Z2" s="11" t="s">
        <v>5</v>
      </c>
      <c r="AA2" s="11" t="s">
        <v>5</v>
      </c>
      <c r="AB2" s="11" t="s">
        <v>4</v>
      </c>
      <c r="AC2" s="10" t="s">
        <v>4</v>
      </c>
      <c r="AD2" s="11" t="s">
        <v>5</v>
      </c>
      <c r="AE2" s="10" t="s">
        <v>4</v>
      </c>
      <c r="AF2" s="11" t="s">
        <v>4</v>
      </c>
    </row>
    <row r="3" spans="1:34" ht="23.4" x14ac:dyDescent="0.45">
      <c r="A3" s="8"/>
      <c r="B3" s="9" t="s">
        <v>6</v>
      </c>
      <c r="C3" s="12" t="s">
        <v>7</v>
      </c>
      <c r="D3" s="12" t="s">
        <v>8</v>
      </c>
      <c r="E3" s="12" t="s">
        <v>9</v>
      </c>
      <c r="F3" s="12" t="s">
        <v>10</v>
      </c>
      <c r="G3" s="12" t="s">
        <v>11</v>
      </c>
      <c r="H3" s="12" t="s">
        <v>12</v>
      </c>
      <c r="I3" s="12" t="s">
        <v>13</v>
      </c>
      <c r="J3" s="13" t="s">
        <v>14</v>
      </c>
      <c r="K3" s="14" t="s">
        <v>15</v>
      </c>
      <c r="L3" s="13" t="s">
        <v>16</v>
      </c>
      <c r="M3" s="14" t="s">
        <v>17</v>
      </c>
      <c r="N3" s="12" t="s">
        <v>18</v>
      </c>
      <c r="O3" s="12" t="s">
        <v>19</v>
      </c>
      <c r="P3" s="13" t="s">
        <v>20</v>
      </c>
      <c r="Q3" s="14" t="s">
        <v>21</v>
      </c>
      <c r="R3" s="12" t="s">
        <v>22</v>
      </c>
      <c r="S3" s="14" t="s">
        <v>23</v>
      </c>
      <c r="T3" s="13" t="s">
        <v>24</v>
      </c>
      <c r="U3" s="12" t="s">
        <v>25</v>
      </c>
      <c r="V3" s="13" t="s">
        <v>26</v>
      </c>
      <c r="W3" s="12" t="s">
        <v>27</v>
      </c>
      <c r="X3" s="12" t="s">
        <v>28</v>
      </c>
      <c r="Y3" s="12" t="s">
        <v>29</v>
      </c>
      <c r="Z3" s="12" t="s">
        <v>30</v>
      </c>
      <c r="AA3" s="12" t="s">
        <v>31</v>
      </c>
      <c r="AB3" s="12" t="s">
        <v>32</v>
      </c>
      <c r="AC3" s="12" t="s">
        <v>33</v>
      </c>
      <c r="AD3" s="12" t="s">
        <v>34</v>
      </c>
      <c r="AE3" s="12" t="s">
        <v>35</v>
      </c>
      <c r="AF3" s="12" t="s">
        <v>36</v>
      </c>
    </row>
    <row r="4" spans="1:34" s="15" customFormat="1" x14ac:dyDescent="0.3">
      <c r="B4" s="9" t="s">
        <v>37</v>
      </c>
      <c r="C4" s="16">
        <v>46295</v>
      </c>
      <c r="D4" s="16">
        <v>46295</v>
      </c>
      <c r="E4" s="16">
        <v>46295</v>
      </c>
      <c r="F4" s="16">
        <v>46295</v>
      </c>
      <c r="G4" s="16">
        <v>46295</v>
      </c>
      <c r="H4" s="16">
        <v>46295</v>
      </c>
      <c r="I4" s="16">
        <v>46568</v>
      </c>
      <c r="J4" s="16">
        <v>46295</v>
      </c>
      <c r="K4" s="16">
        <v>46295</v>
      </c>
      <c r="L4" s="16">
        <v>46295</v>
      </c>
      <c r="M4" s="16">
        <v>46295</v>
      </c>
      <c r="N4" s="16">
        <v>46295</v>
      </c>
      <c r="O4" s="16">
        <v>46295</v>
      </c>
      <c r="P4" s="16">
        <v>46295</v>
      </c>
      <c r="Q4" s="16">
        <v>46295</v>
      </c>
      <c r="R4" s="16">
        <v>46295</v>
      </c>
      <c r="S4" s="16">
        <v>46295</v>
      </c>
      <c r="T4" s="16">
        <v>46295</v>
      </c>
      <c r="U4" s="16">
        <v>46295</v>
      </c>
      <c r="V4" s="16">
        <v>46295</v>
      </c>
      <c r="W4" s="16">
        <v>46295</v>
      </c>
      <c r="X4" s="16">
        <v>46295</v>
      </c>
      <c r="Y4" s="16">
        <v>46295</v>
      </c>
      <c r="Z4" s="16">
        <v>46295</v>
      </c>
      <c r="AA4" s="16">
        <v>46295</v>
      </c>
      <c r="AB4" s="16">
        <v>46295</v>
      </c>
      <c r="AC4" s="16">
        <v>46295</v>
      </c>
      <c r="AD4" s="16">
        <v>46295</v>
      </c>
      <c r="AE4" s="16">
        <v>46295</v>
      </c>
      <c r="AF4" s="16">
        <v>46295</v>
      </c>
    </row>
    <row r="5" spans="1:34" s="20" customFormat="1" ht="86.4" x14ac:dyDescent="0.3">
      <c r="A5" s="17" t="s">
        <v>38</v>
      </c>
      <c r="B5" s="18" t="s">
        <v>39</v>
      </c>
      <c r="C5" s="19" t="s">
        <v>40</v>
      </c>
      <c r="D5" s="19" t="s">
        <v>41</v>
      </c>
      <c r="E5" s="19" t="s">
        <v>42</v>
      </c>
      <c r="F5" s="19" t="s">
        <v>43</v>
      </c>
      <c r="G5" s="19" t="s">
        <v>44</v>
      </c>
      <c r="H5" s="19" t="s">
        <v>45</v>
      </c>
      <c r="I5" s="19" t="s">
        <v>46</v>
      </c>
      <c r="J5" s="19" t="s">
        <v>47</v>
      </c>
      <c r="K5" s="19" t="s">
        <v>48</v>
      </c>
      <c r="L5" s="19" t="s">
        <v>49</v>
      </c>
      <c r="M5" s="19" t="s">
        <v>50</v>
      </c>
      <c r="N5" s="19" t="s">
        <v>51</v>
      </c>
      <c r="O5" s="19" t="s">
        <v>52</v>
      </c>
      <c r="P5" s="19" t="s">
        <v>53</v>
      </c>
      <c r="Q5" s="19" t="s">
        <v>54</v>
      </c>
      <c r="R5" s="19" t="s">
        <v>55</v>
      </c>
      <c r="S5" s="19" t="s">
        <v>56</v>
      </c>
      <c r="T5" s="19" t="s">
        <v>57</v>
      </c>
      <c r="U5" s="19" t="s">
        <v>58</v>
      </c>
      <c r="V5" s="19" t="s">
        <v>59</v>
      </c>
      <c r="W5" s="19" t="s">
        <v>60</v>
      </c>
      <c r="X5" s="19" t="s">
        <v>61</v>
      </c>
      <c r="Y5" s="19" t="s">
        <v>62</v>
      </c>
      <c r="Z5" s="19" t="s">
        <v>63</v>
      </c>
      <c r="AA5" s="19" t="s">
        <v>64</v>
      </c>
      <c r="AB5" s="19" t="s">
        <v>65</v>
      </c>
      <c r="AC5" s="19" t="s">
        <v>66</v>
      </c>
      <c r="AD5" s="19" t="s">
        <v>67</v>
      </c>
      <c r="AE5" s="19" t="s">
        <v>68</v>
      </c>
      <c r="AF5" s="19" t="s">
        <v>69</v>
      </c>
    </row>
    <row r="6" spans="1:34" x14ac:dyDescent="0.3">
      <c r="A6" s="21" t="s">
        <v>70</v>
      </c>
      <c r="B6" s="22">
        <f>+'[1]GRS Details'!GA21</f>
        <v>14159745.16</v>
      </c>
      <c r="C6" s="22">
        <f>+'[1]GRS Details'!C21</f>
        <v>476394</v>
      </c>
      <c r="D6" s="22">
        <f>+'[1]GRS Details'!EE21</f>
        <v>562500</v>
      </c>
      <c r="E6" s="22">
        <f>+'[1]GRS Details'!EK21</f>
        <v>510742</v>
      </c>
      <c r="F6" s="22">
        <f>+'[1]GRS Details'!I21</f>
        <v>536871</v>
      </c>
      <c r="G6" s="22">
        <f>+'[1]GRS Details'!O21</f>
        <v>393146</v>
      </c>
      <c r="H6" s="22">
        <f>+'[1]GRS Details'!U21</f>
        <v>571202</v>
      </c>
      <c r="I6" s="22">
        <f>+'[1]GRS Details'!EQ21</f>
        <v>410454</v>
      </c>
      <c r="J6" s="22">
        <f>+'[1]GRS Details'!AA21</f>
        <v>562500</v>
      </c>
      <c r="K6" s="22">
        <f>+'[1]GRS Details'!AG21</f>
        <v>547853</v>
      </c>
      <c r="L6" s="22">
        <f>+'[1]GRS Details'!AM21</f>
        <v>561194</v>
      </c>
      <c r="M6" s="22">
        <f>+'[1]GRS Details'!AS21</f>
        <v>295982</v>
      </c>
      <c r="N6" s="22">
        <f>+'[1]GRS Details'!EW21</f>
        <v>562500</v>
      </c>
      <c r="O6" s="22">
        <f>+'[1]GRS Details'!FC21</f>
        <v>562500</v>
      </c>
      <c r="P6" s="22">
        <f>+'[1]GRS Details'!AY21</f>
        <v>525000</v>
      </c>
      <c r="Q6" s="22">
        <f>+'[1]GRS Details'!BE21</f>
        <v>525000</v>
      </c>
      <c r="R6" s="22">
        <f>+'[1]GRS Details'!BK21</f>
        <v>518664</v>
      </c>
      <c r="S6" s="22">
        <f>+'[1]GRS Details'!BQ21</f>
        <v>537513</v>
      </c>
      <c r="T6" s="22">
        <f>+'[1]GRS Details'!BW21</f>
        <v>490483.99999999994</v>
      </c>
      <c r="U6" s="22">
        <f>+'[1]GRS Details'!CC21</f>
        <v>562500</v>
      </c>
      <c r="V6" s="22">
        <f>+'[1]GRS Details'!CI21</f>
        <v>562247</v>
      </c>
      <c r="W6" s="22">
        <f>+'[1]GRS Details'!CO21</f>
        <v>455094</v>
      </c>
      <c r="X6" s="22">
        <f>+'[1]GRS Details'!CU21</f>
        <v>552325</v>
      </c>
      <c r="Y6" s="22">
        <f>+'[1]GRS Details'!DA21</f>
        <v>341410</v>
      </c>
      <c r="Z6" s="22">
        <f>+'[1]GRS Details'!FI21</f>
        <v>449999</v>
      </c>
      <c r="AA6" s="22">
        <f>+'[1]GRS Details'!FO21</f>
        <v>370839</v>
      </c>
      <c r="AB6" s="22">
        <f>+'[1]GRS Details'!DG21</f>
        <v>503894</v>
      </c>
      <c r="AC6" s="22">
        <f>+'[1]GRS Details'!DM21</f>
        <v>281250</v>
      </c>
      <c r="AD6" s="22">
        <f>+'[1]GRS Details'!FU21</f>
        <v>366143</v>
      </c>
      <c r="AE6" s="22">
        <f>+'[1]GRS Details'!DS21</f>
        <v>386266</v>
      </c>
      <c r="AF6" s="22">
        <f>+'[1]GRS Details'!DY21</f>
        <v>562500</v>
      </c>
      <c r="AH6" s="23">
        <f t="shared" ref="AH6:AH8" si="0">+AF6+AE6+AD6+AC6+AB6+AA6+Z6+Y6+X6+W6+V6+U6+T6+S6+R6+Q6+P6+O6+N6+M6+L6+K6+J6+I6+H6+G6+F6+E6+D6+C6</f>
        <v>14544966</v>
      </c>
    </row>
    <row r="7" spans="1:34" x14ac:dyDescent="0.3">
      <c r="A7" s="21" t="s">
        <v>71</v>
      </c>
      <c r="B7" s="24">
        <f>+'[1]GRS Details'!GB21</f>
        <v>9377716.1999999993</v>
      </c>
      <c r="C7" s="24">
        <f>+'[1]GRS Details'!D21</f>
        <v>90760.880000000019</v>
      </c>
      <c r="D7" s="24">
        <f>+'[1]GRS Details'!EF21</f>
        <v>524840.93999999994</v>
      </c>
      <c r="E7" s="24">
        <f>+'[1]GRS Details'!EL21</f>
        <v>224730.32</v>
      </c>
      <c r="F7" s="24">
        <f>+'[1]GRS Details'!J21</f>
        <v>430191.25000000006</v>
      </c>
      <c r="G7" s="24">
        <f>+'[1]GRS Details'!P21</f>
        <v>393145.99999999994</v>
      </c>
      <c r="H7" s="24">
        <f>+'[1]GRS Details'!V21</f>
        <v>285712.44</v>
      </c>
      <c r="I7" s="24">
        <f>+'[1]GRS Details'!ER21</f>
        <v>161088.25</v>
      </c>
      <c r="J7" s="24">
        <f>+'[1]GRS Details'!AB21</f>
        <v>537184.59</v>
      </c>
      <c r="K7" s="24">
        <f>+'[1]GRS Details'!AH21</f>
        <v>370388</v>
      </c>
      <c r="L7" s="24">
        <f>+'[1]GRS Details'!AN21</f>
        <v>543448.12</v>
      </c>
      <c r="M7" s="24">
        <f>+'[1]GRS Details'!AT21</f>
        <v>295982</v>
      </c>
      <c r="N7" s="24">
        <f>+'[1]GRS Details'!EX21</f>
        <v>385060.29</v>
      </c>
      <c r="O7" s="24">
        <f>+'[1]GRS Details'!FD21</f>
        <v>347798.63</v>
      </c>
      <c r="P7" s="24">
        <f>+'[1]GRS Details'!AZ21</f>
        <v>424396.06</v>
      </c>
      <c r="Q7" s="24">
        <f>+'[1]GRS Details'!BF21</f>
        <v>474175.73</v>
      </c>
      <c r="R7" s="24">
        <f>+'[1]GRS Details'!BL21</f>
        <v>222517.39</v>
      </c>
      <c r="S7" s="24">
        <f>+'[1]GRS Details'!BR21</f>
        <v>370269.74</v>
      </c>
      <c r="T7" s="24">
        <f>+'[1]GRS Details'!BX21</f>
        <v>386798.3899999999</v>
      </c>
      <c r="U7" s="24">
        <f>+'[1]GRS Details'!CD21</f>
        <v>422662.01</v>
      </c>
      <c r="V7" s="24">
        <f>+'[1]GRS Details'!CJ21</f>
        <v>418002.00000000006</v>
      </c>
      <c r="W7" s="24">
        <f>+'[1]GRS Details'!CP21</f>
        <v>271153.69</v>
      </c>
      <c r="X7" s="24">
        <f>+'[1]GRS Details'!CV21</f>
        <v>364419.43999999994</v>
      </c>
      <c r="Y7" s="24">
        <f>+'[1]GRS Details'!DB21</f>
        <v>287352.32999999996</v>
      </c>
      <c r="Z7" s="24">
        <f>+'[1]GRS Details'!FJ21</f>
        <v>358494.79</v>
      </c>
      <c r="AA7" s="24">
        <f>+'[1]GRS Details'!FP21</f>
        <v>239274.47999999998</v>
      </c>
      <c r="AB7" s="24">
        <f>+'[1]GRS Details'!DH21</f>
        <v>173807.92</v>
      </c>
      <c r="AC7" s="24">
        <f>+'[1]GRS Details'!DN21</f>
        <v>186521.14</v>
      </c>
      <c r="AD7" s="24">
        <f>+'[1]GRS Details'!FV21</f>
        <v>333467.75</v>
      </c>
      <c r="AE7" s="24">
        <f>+'[1]GRS Details'!DT21</f>
        <v>213349.27</v>
      </c>
      <c r="AF7" s="24">
        <f>+'[1]GRS Details'!DZ21</f>
        <v>369567.86000000004</v>
      </c>
      <c r="AH7" s="23">
        <f t="shared" si="0"/>
        <v>10106561.699999999</v>
      </c>
    </row>
    <row r="8" spans="1:34" x14ac:dyDescent="0.3">
      <c r="A8" s="21" t="s">
        <v>72</v>
      </c>
      <c r="B8" s="25">
        <f t="shared" ref="B8:AF8" si="1">+B6-B7</f>
        <v>4782028.9600000009</v>
      </c>
      <c r="C8" s="25">
        <f t="shared" si="1"/>
        <v>385633.12</v>
      </c>
      <c r="D8" s="25">
        <f t="shared" si="1"/>
        <v>37659.060000000056</v>
      </c>
      <c r="E8" s="25">
        <f t="shared" si="1"/>
        <v>286011.68</v>
      </c>
      <c r="F8" s="25">
        <f t="shared" si="1"/>
        <v>106679.74999999994</v>
      </c>
      <c r="G8" s="25">
        <f t="shared" si="1"/>
        <v>0</v>
      </c>
      <c r="H8" s="25">
        <f t="shared" si="1"/>
        <v>285489.56</v>
      </c>
      <c r="I8" s="25">
        <f t="shared" si="1"/>
        <v>249365.75</v>
      </c>
      <c r="J8" s="25">
        <f t="shared" si="1"/>
        <v>25315.410000000033</v>
      </c>
      <c r="K8" s="25">
        <f t="shared" si="1"/>
        <v>177465</v>
      </c>
      <c r="L8" s="25">
        <f t="shared" si="1"/>
        <v>17745.880000000005</v>
      </c>
      <c r="M8" s="25">
        <f t="shared" si="1"/>
        <v>0</v>
      </c>
      <c r="N8" s="25">
        <f t="shared" si="1"/>
        <v>177439.71000000002</v>
      </c>
      <c r="O8" s="25">
        <f t="shared" si="1"/>
        <v>214701.37</v>
      </c>
      <c r="P8" s="25">
        <f t="shared" si="1"/>
        <v>100603.94</v>
      </c>
      <c r="Q8" s="25">
        <f t="shared" si="1"/>
        <v>50824.270000000019</v>
      </c>
      <c r="R8" s="25">
        <f t="shared" si="1"/>
        <v>296146.61</v>
      </c>
      <c r="S8" s="25">
        <f t="shared" si="1"/>
        <v>167243.26</v>
      </c>
      <c r="T8" s="25">
        <f t="shared" si="1"/>
        <v>103685.61000000004</v>
      </c>
      <c r="U8" s="25">
        <f t="shared" si="1"/>
        <v>139837.99</v>
      </c>
      <c r="V8" s="25">
        <f t="shared" si="1"/>
        <v>144244.99999999994</v>
      </c>
      <c r="W8" s="25">
        <f t="shared" si="1"/>
        <v>183940.31</v>
      </c>
      <c r="X8" s="25">
        <f t="shared" si="1"/>
        <v>187905.56000000006</v>
      </c>
      <c r="Y8" s="25">
        <f t="shared" si="1"/>
        <v>54057.670000000042</v>
      </c>
      <c r="Z8" s="25">
        <f t="shared" si="1"/>
        <v>91504.210000000021</v>
      </c>
      <c r="AA8" s="25">
        <f t="shared" si="1"/>
        <v>131564.52000000002</v>
      </c>
      <c r="AB8" s="25">
        <f t="shared" si="1"/>
        <v>330086.07999999996</v>
      </c>
      <c r="AC8" s="25">
        <f t="shared" si="1"/>
        <v>94728.859999999986</v>
      </c>
      <c r="AD8" s="25">
        <f t="shared" si="1"/>
        <v>32675.25</v>
      </c>
      <c r="AE8" s="25">
        <f t="shared" si="1"/>
        <v>172916.73</v>
      </c>
      <c r="AF8" s="25">
        <f t="shared" si="1"/>
        <v>192932.13999999996</v>
      </c>
      <c r="AH8" s="23">
        <f t="shared" si="0"/>
        <v>4438404.3000000007</v>
      </c>
    </row>
    <row r="9" spans="1:34" x14ac:dyDescent="0.3">
      <c r="A9" s="21" t="s">
        <v>73</v>
      </c>
      <c r="B9" s="26">
        <f>+B7/B6</f>
        <v>0.66228001238971446</v>
      </c>
      <c r="C9" s="26">
        <f t="shared" ref="C9:AF9" si="2">+C7/C6</f>
        <v>0.19051642128154431</v>
      </c>
      <c r="D9" s="27">
        <f t="shared" si="2"/>
        <v>0.93305055999999986</v>
      </c>
      <c r="E9" s="26">
        <f t="shared" si="2"/>
        <v>0.44000751847312342</v>
      </c>
      <c r="F9" s="27">
        <f t="shared" si="2"/>
        <v>0.80129351371186008</v>
      </c>
      <c r="G9" s="27">
        <f t="shared" si="2"/>
        <v>0.99999999999999989</v>
      </c>
      <c r="H9" s="26">
        <f t="shared" si="2"/>
        <v>0.50019509735610168</v>
      </c>
      <c r="I9" s="26">
        <f t="shared" si="2"/>
        <v>0.39246358909890022</v>
      </c>
      <c r="J9" s="27">
        <f t="shared" si="2"/>
        <v>0.95499482666666657</v>
      </c>
      <c r="K9" s="26">
        <f t="shared" si="2"/>
        <v>0.67607186599324998</v>
      </c>
      <c r="L9" s="27">
        <f t="shared" si="2"/>
        <v>0.9683783504456569</v>
      </c>
      <c r="M9" s="27">
        <f t="shared" si="2"/>
        <v>1</v>
      </c>
      <c r="N9" s="26">
        <f t="shared" si="2"/>
        <v>0.68455162666666658</v>
      </c>
      <c r="O9" s="26">
        <f t="shared" si="2"/>
        <v>0.61830867555555558</v>
      </c>
      <c r="P9" s="27">
        <f t="shared" si="2"/>
        <v>0.80837344761904761</v>
      </c>
      <c r="Q9" s="28">
        <f t="shared" si="2"/>
        <v>0.90319186666666662</v>
      </c>
      <c r="R9" s="26">
        <f t="shared" si="2"/>
        <v>0.4290203098730585</v>
      </c>
      <c r="S9" s="26">
        <f t="shared" si="2"/>
        <v>0.68885727414964848</v>
      </c>
      <c r="T9" s="27">
        <f t="shared" si="2"/>
        <v>0.78860552026161901</v>
      </c>
      <c r="U9" s="29">
        <f t="shared" si="2"/>
        <v>0.75139912888888893</v>
      </c>
      <c r="V9" s="29">
        <f t="shared" si="2"/>
        <v>0.74344905352985446</v>
      </c>
      <c r="W9" s="26">
        <f t="shared" si="2"/>
        <v>0.59581908352999602</v>
      </c>
      <c r="X9" s="26">
        <f t="shared" si="2"/>
        <v>0.65979168062282156</v>
      </c>
      <c r="Y9" s="27">
        <f t="shared" si="2"/>
        <v>0.84166348378782097</v>
      </c>
      <c r="Z9" s="27">
        <f t="shared" si="2"/>
        <v>0.79665685923746488</v>
      </c>
      <c r="AA9" s="26">
        <f t="shared" si="2"/>
        <v>0.64522469319569942</v>
      </c>
      <c r="AB9" s="26">
        <f t="shared" si="2"/>
        <v>0.34492952882947608</v>
      </c>
      <c r="AC9" s="26">
        <f t="shared" si="2"/>
        <v>0.66318627555555565</v>
      </c>
      <c r="AD9" s="27">
        <f t="shared" si="2"/>
        <v>0.91075822834247822</v>
      </c>
      <c r="AE9" s="26">
        <f t="shared" si="2"/>
        <v>0.55233768957143525</v>
      </c>
      <c r="AF9" s="26">
        <f t="shared" si="2"/>
        <v>0.65700952888888897</v>
      </c>
    </row>
    <row r="10" spans="1:34" ht="16.95" customHeight="1" x14ac:dyDescent="0.3">
      <c r="A10" s="30" t="s">
        <v>74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</row>
    <row r="11" spans="1:34" x14ac:dyDescent="0.3">
      <c r="A11" s="21" t="s">
        <v>75</v>
      </c>
      <c r="B11" s="31">
        <f>+'[1]Grantee Name and #'!$D32</f>
        <v>1839</v>
      </c>
      <c r="C11" s="31">
        <f>+'[1]Grantee Name and #'!$D2</f>
        <v>100</v>
      </c>
      <c r="D11" s="31">
        <f>+'[1]Grantee Name and #'!$D3</f>
        <v>100</v>
      </c>
      <c r="E11" s="31">
        <f>+'[1]Grantee Name and #'!$D4</f>
        <v>40</v>
      </c>
      <c r="F11" s="31">
        <f>+'[1]Grantee Name and #'!$D5</f>
        <v>72</v>
      </c>
      <c r="G11" s="31">
        <f>+'[1]Grantee Name and #'!$D6</f>
        <v>75</v>
      </c>
      <c r="H11" s="31">
        <f>+'[1]Grantee Name and #'!$D7</f>
        <v>45</v>
      </c>
      <c r="I11" s="31">
        <f>+'[1]Grantee Name and #'!$D8</f>
        <v>33</v>
      </c>
      <c r="J11" s="31">
        <f>+'[1]Grantee Name and #'!$D9</f>
        <v>30</v>
      </c>
      <c r="K11" s="31">
        <f>+'[1]Grantee Name and #'!$D10</f>
        <v>160</v>
      </c>
      <c r="L11" s="31">
        <f>+'[1]Grantee Name and #'!$D11</f>
        <v>64</v>
      </c>
      <c r="M11" s="31">
        <f>+'[1]Grantee Name and #'!$D12</f>
        <v>23</v>
      </c>
      <c r="N11" s="31">
        <f>+'[1]Grantee Name and #'!$D13</f>
        <v>220</v>
      </c>
      <c r="O11" s="31">
        <f>+'[1]Grantee Name and #'!$D14</f>
        <v>60</v>
      </c>
      <c r="P11" s="31">
        <f>+'[1]Grantee Name and #'!$D15</f>
        <v>100</v>
      </c>
      <c r="Q11" s="31">
        <f>+'[1]Grantee Name and #'!$D16</f>
        <v>44</v>
      </c>
      <c r="R11" s="31">
        <f>+'[1]Grantee Name and #'!$D17</f>
        <v>60</v>
      </c>
      <c r="S11" s="31">
        <f>+'[1]Grantee Name and #'!$D18</f>
        <v>43</v>
      </c>
      <c r="T11" s="31">
        <f>+'[1]Grantee Name and #'!$D19</f>
        <v>40</v>
      </c>
      <c r="U11" s="31">
        <f>+'[1]Grantee Name and #'!$D20</f>
        <v>29</v>
      </c>
      <c r="V11" s="31">
        <f>+'[1]Grantee Name and #'!$D21</f>
        <v>50</v>
      </c>
      <c r="W11" s="31">
        <f>+'[1]Grantee Name and #'!$D22</f>
        <v>50</v>
      </c>
      <c r="X11" s="31">
        <f>+'[1]Grantee Name and #'!$D23</f>
        <v>24</v>
      </c>
      <c r="Y11" s="31">
        <f>+'[1]Grantee Name and #'!$D24</f>
        <v>55</v>
      </c>
      <c r="Z11" s="31">
        <f>+'[1]Grantee Name and #'!$D25</f>
        <v>30</v>
      </c>
      <c r="AA11" s="31">
        <f>+'[1]Grantee Name and #'!$D26</f>
        <v>10</v>
      </c>
      <c r="AB11" s="31">
        <f>+'[1]Grantee Name and #'!$D27</f>
        <v>50</v>
      </c>
      <c r="AC11" s="31">
        <f>+'[1]Grantee Name and #'!$D28</f>
        <v>34</v>
      </c>
      <c r="AD11" s="31">
        <f>+'[1]Grantee Name and #'!$D29</f>
        <v>30</v>
      </c>
      <c r="AE11" s="31">
        <f>+'[1]Grantee Name and #'!$D30</f>
        <v>100</v>
      </c>
      <c r="AF11" s="31">
        <f>+'[1]Grantee Name and #'!$D31</f>
        <v>68</v>
      </c>
      <c r="AH11">
        <f>+AF11+AE11+AD11+AC11+AB11+AA11+Z11+Y11+X11+W11+V11+U11+T11+S11+R11+Q11+P11+O11+N11+M11+L11+K11+J11+I11+H11+G11+F11+E11+D11+C11</f>
        <v>1839</v>
      </c>
    </row>
    <row r="12" spans="1:34" x14ac:dyDescent="0.3">
      <c r="A12" s="21" t="s">
        <v>76</v>
      </c>
      <c r="B12" s="32" t="str">
        <f>+[1]Treasury!B$5</f>
        <v>1869</v>
      </c>
      <c r="C12" s="32" t="str">
        <f>+[1]Treasury!C$5</f>
        <v>130</v>
      </c>
      <c r="D12" s="32" t="str">
        <f>+[1]Treasury!D$5</f>
        <v>190</v>
      </c>
      <c r="E12" s="32" t="str">
        <f>+[1]Treasury!E$5</f>
        <v>40</v>
      </c>
      <c r="F12" s="32" t="str">
        <f>+[1]Treasury!F$5</f>
        <v>71</v>
      </c>
      <c r="G12" s="32" t="str">
        <f>+[1]Treasury!G$5</f>
        <v>55</v>
      </c>
      <c r="H12" s="32" t="str">
        <f>+[1]Treasury!H$5</f>
        <v>41</v>
      </c>
      <c r="I12" s="32" t="str">
        <f>+[1]Treasury!I$5</f>
        <v>18</v>
      </c>
      <c r="J12" s="32" t="str">
        <f>+[1]Treasury!J$5</f>
        <v>33</v>
      </c>
      <c r="K12" s="32" t="str">
        <f>+[1]Treasury!K$5</f>
        <v>44</v>
      </c>
      <c r="L12" s="32" t="str">
        <f>+[1]Treasury!L$5</f>
        <v>92</v>
      </c>
      <c r="M12" s="32" t="str">
        <f>+[1]Treasury!M$5</f>
        <v>98</v>
      </c>
      <c r="N12" s="32" t="str">
        <f>+[1]Treasury!N$5</f>
        <v>127</v>
      </c>
      <c r="O12" s="32" t="str">
        <f>+[1]Treasury!O$5</f>
        <v>76</v>
      </c>
      <c r="P12" s="32" t="str">
        <f>+[1]Treasury!P$5</f>
        <v>100</v>
      </c>
      <c r="Q12" s="32" t="str">
        <f>+[1]Treasury!Q$5</f>
        <v>48</v>
      </c>
      <c r="R12" s="32" t="str">
        <f>+[1]Treasury!R$5</f>
        <v>81</v>
      </c>
      <c r="S12" s="32" t="str">
        <f>+[1]Treasury!S$5</f>
        <v>36</v>
      </c>
      <c r="T12" s="32" t="str">
        <f>+[1]Treasury!T$5</f>
        <v>63</v>
      </c>
      <c r="U12" s="32" t="str">
        <f>+[1]Treasury!U$5</f>
        <v>18</v>
      </c>
      <c r="V12" s="32" t="str">
        <f>+[1]Treasury!V$5</f>
        <v>55</v>
      </c>
      <c r="W12" s="32" t="str">
        <f>+[1]Treasury!W$5</f>
        <v>28</v>
      </c>
      <c r="X12" s="32" t="str">
        <f>+[1]Treasury!X$5</f>
        <v>30</v>
      </c>
      <c r="Y12" s="32" t="str">
        <f>+[1]Treasury!Y$5</f>
        <v>78</v>
      </c>
      <c r="Z12" s="32" t="str">
        <f>+[1]Treasury!Z$5</f>
        <v>43</v>
      </c>
      <c r="AA12" s="32" t="str">
        <f>+[1]Treasury!AA$5</f>
        <v>9</v>
      </c>
      <c r="AB12" s="32" t="str">
        <f>+[1]Treasury!AB$5</f>
        <v>23</v>
      </c>
      <c r="AC12" s="32" t="str">
        <f>+[1]Treasury!AC$5</f>
        <v>34</v>
      </c>
      <c r="AD12" s="32" t="str">
        <f>+[1]Treasury!AD$5</f>
        <v>36</v>
      </c>
      <c r="AE12" s="32" t="str">
        <f>+[1]Treasury!AE$5</f>
        <v>100</v>
      </c>
      <c r="AF12" s="32" t="str">
        <f>+[1]Treasury!AF$5</f>
        <v>38</v>
      </c>
      <c r="AH12">
        <f>+AF12+AE12+AD12+AC12+AB12+AA12+Z12+Y12+X12+W12+V12+U12+T12+S12+R12+Q12+P12+O12+N12+M12+L12+K12+J12+I12+H12+G12+F12+E12+D12+C12</f>
        <v>1835</v>
      </c>
    </row>
    <row r="13" spans="1:34" x14ac:dyDescent="0.3">
      <c r="A13" s="21" t="s">
        <v>77</v>
      </c>
      <c r="B13" s="27">
        <f t="shared" ref="B13:AF13" si="3">+B12/B11</f>
        <v>1.0163132137030995</v>
      </c>
      <c r="C13" s="27">
        <f>+C12/C11</f>
        <v>1.3</v>
      </c>
      <c r="D13" s="27">
        <f t="shared" si="3"/>
        <v>1.9</v>
      </c>
      <c r="E13" s="27">
        <f t="shared" si="3"/>
        <v>1</v>
      </c>
      <c r="F13" s="27">
        <f t="shared" si="3"/>
        <v>0.98611111111111116</v>
      </c>
      <c r="G13" s="29">
        <f t="shared" si="3"/>
        <v>0.73333333333333328</v>
      </c>
      <c r="H13" s="27">
        <f t="shared" si="3"/>
        <v>0.91111111111111109</v>
      </c>
      <c r="I13" s="26">
        <f t="shared" si="3"/>
        <v>0.54545454545454541</v>
      </c>
      <c r="J13" s="27">
        <f t="shared" si="3"/>
        <v>1.1000000000000001</v>
      </c>
      <c r="K13" s="26">
        <f t="shared" si="3"/>
        <v>0.27500000000000002</v>
      </c>
      <c r="L13" s="27">
        <f t="shared" si="3"/>
        <v>1.4375</v>
      </c>
      <c r="M13" s="27">
        <f t="shared" si="3"/>
        <v>4.2608695652173916</v>
      </c>
      <c r="N13" s="26">
        <f t="shared" si="3"/>
        <v>0.57727272727272727</v>
      </c>
      <c r="O13" s="27">
        <f t="shared" si="3"/>
        <v>1.2666666666666666</v>
      </c>
      <c r="P13" s="27">
        <f t="shared" si="3"/>
        <v>1</v>
      </c>
      <c r="Q13" s="28">
        <f t="shared" si="3"/>
        <v>1.0909090909090908</v>
      </c>
      <c r="R13" s="27">
        <f t="shared" si="3"/>
        <v>1.35</v>
      </c>
      <c r="S13" s="27">
        <f t="shared" si="3"/>
        <v>0.83720930232558144</v>
      </c>
      <c r="T13" s="27">
        <f t="shared" si="3"/>
        <v>1.575</v>
      </c>
      <c r="U13" s="26">
        <f t="shared" si="3"/>
        <v>0.62068965517241381</v>
      </c>
      <c r="V13" s="27">
        <f t="shared" si="3"/>
        <v>1.1000000000000001</v>
      </c>
      <c r="W13" s="26">
        <f t="shared" si="3"/>
        <v>0.56000000000000005</v>
      </c>
      <c r="X13" s="27">
        <f t="shared" si="3"/>
        <v>1.25</v>
      </c>
      <c r="Y13" s="27">
        <f t="shared" si="3"/>
        <v>1.4181818181818182</v>
      </c>
      <c r="Z13" s="27">
        <f t="shared" si="3"/>
        <v>1.4333333333333333</v>
      </c>
      <c r="AA13" s="27">
        <f t="shared" si="3"/>
        <v>0.9</v>
      </c>
      <c r="AB13" s="26">
        <f t="shared" si="3"/>
        <v>0.46</v>
      </c>
      <c r="AC13" s="27">
        <f t="shared" si="3"/>
        <v>1</v>
      </c>
      <c r="AD13" s="27">
        <f t="shared" si="3"/>
        <v>1.2</v>
      </c>
      <c r="AE13" s="27">
        <f t="shared" si="3"/>
        <v>1</v>
      </c>
      <c r="AF13" s="26">
        <f t="shared" si="3"/>
        <v>0.55882352941176472</v>
      </c>
    </row>
    <row r="14" spans="1:34" x14ac:dyDescent="0.3">
      <c r="A14" s="30" t="s">
        <v>78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</row>
    <row r="15" spans="1:34" x14ac:dyDescent="0.3">
      <c r="A15" s="21" t="s">
        <v>75</v>
      </c>
      <c r="B15" s="21">
        <f>+'[1]Grantee Name and #'!$E32</f>
        <v>1440</v>
      </c>
      <c r="C15" s="33">
        <f>+'[1]Grantee Name and #'!$E2</f>
        <v>77</v>
      </c>
      <c r="D15" s="33">
        <f>+'[1]Grantee Name and #'!$E3</f>
        <v>85</v>
      </c>
      <c r="E15" s="33">
        <f>+'[1]Grantee Name and #'!$E4</f>
        <v>32</v>
      </c>
      <c r="F15" s="33">
        <f>+'[1]Grantee Name and #'!$E5</f>
        <v>60</v>
      </c>
      <c r="G15" s="33">
        <f>+'[1]Grantee Name and #'!$E6</f>
        <v>63</v>
      </c>
      <c r="H15" s="33">
        <f>+'[1]Grantee Name and #'!$E7</f>
        <v>32</v>
      </c>
      <c r="I15" s="33">
        <f>+'[1]Grantee Name and #'!$E8</f>
        <v>26</v>
      </c>
      <c r="J15" s="33">
        <f>+'[1]Grantee Name and #'!$E9</f>
        <v>26</v>
      </c>
      <c r="K15" s="33">
        <f>+'[1]Grantee Name and #'!$E10</f>
        <v>148</v>
      </c>
      <c r="L15" s="33">
        <f>+'[1]Grantee Name and #'!$E11</f>
        <v>48</v>
      </c>
      <c r="M15" s="33">
        <f>+'[1]Grantee Name and #'!$E12</f>
        <v>21</v>
      </c>
      <c r="N15" s="33">
        <f>+'[1]Grantee Name and #'!$E13</f>
        <v>110</v>
      </c>
      <c r="O15" s="33">
        <f>+'[1]Grantee Name and #'!$E14</f>
        <v>46</v>
      </c>
      <c r="P15" s="33">
        <f>+'[1]Grantee Name and #'!$E15</f>
        <v>95</v>
      </c>
      <c r="Q15" s="33">
        <f>+'[1]Grantee Name and #'!$E16</f>
        <v>36</v>
      </c>
      <c r="R15" s="33">
        <f>+'[1]Grantee Name and #'!$E17</f>
        <v>45</v>
      </c>
      <c r="S15" s="33">
        <f>+'[1]Grantee Name and #'!$E18</f>
        <v>39</v>
      </c>
      <c r="T15" s="33">
        <f>+'[1]Grantee Name and #'!$E19</f>
        <v>34</v>
      </c>
      <c r="U15" s="33">
        <f>+'[1]Grantee Name and #'!$E20</f>
        <v>7</v>
      </c>
      <c r="V15" s="33">
        <f>+'[1]Grantee Name and #'!$E21</f>
        <v>40</v>
      </c>
      <c r="W15" s="33">
        <f>+'[1]Grantee Name and #'!$E22</f>
        <v>49</v>
      </c>
      <c r="X15" s="33">
        <f>+'[1]Grantee Name and #'!$E23</f>
        <v>21</v>
      </c>
      <c r="Y15" s="33">
        <f>+'[1]Grantee Name and #'!$E24</f>
        <v>51</v>
      </c>
      <c r="Z15" s="33">
        <f>+'[1]Grantee Name and #'!$E25</f>
        <v>28</v>
      </c>
      <c r="AA15" s="33">
        <f>+'[1]Grantee Name and #'!$E26</f>
        <v>8</v>
      </c>
      <c r="AB15" s="33">
        <f>+'[1]Grantee Name and #'!$E27</f>
        <v>45</v>
      </c>
      <c r="AC15" s="33">
        <f>+'[1]Grantee Name and #'!$E28</f>
        <v>27</v>
      </c>
      <c r="AD15" s="33">
        <f>+'[1]Grantee Name and #'!$E29</f>
        <v>20</v>
      </c>
      <c r="AE15" s="33">
        <f>+'[1]Grantee Name and #'!$E30</f>
        <v>80</v>
      </c>
      <c r="AF15" s="33">
        <f>+'[1]Grantee Name and #'!$E31</f>
        <v>41</v>
      </c>
      <c r="AH15">
        <f t="shared" ref="AH15:AH16" si="4">+AF15+AE15+AD15+AC15+AB15+AA15+Z15+Y15+X15+W15+V15+U15+T15+S15+R15+Q15+P15+O15+N15+M15+L15+K15+J15+I15+H15+G15+F15+E15+D15+C15</f>
        <v>1440</v>
      </c>
    </row>
    <row r="16" spans="1:34" x14ac:dyDescent="0.3">
      <c r="A16" s="21" t="s">
        <v>76</v>
      </c>
      <c r="B16" s="34" t="str">
        <f>+[1]Treasury!B$13</f>
        <v>530</v>
      </c>
      <c r="C16" s="34" t="str">
        <f>+[1]Treasury!C$13</f>
        <v>15</v>
      </c>
      <c r="D16" s="34" t="str">
        <f>+[1]Treasury!D$13</f>
        <v>25</v>
      </c>
      <c r="E16" s="34" t="str">
        <f>+[1]Treasury!E$13</f>
        <v>15</v>
      </c>
      <c r="F16" s="34" t="str">
        <f>+[1]Treasury!F$13</f>
        <v>63</v>
      </c>
      <c r="G16" s="34" t="str">
        <f>+[1]Treasury!G$13</f>
        <v>43</v>
      </c>
      <c r="H16" s="34" t="str">
        <f>+[1]Treasury!H$13</f>
        <v>0</v>
      </c>
      <c r="I16" s="34" t="str">
        <f>+[1]Treasury!I$13</f>
        <v>3</v>
      </c>
      <c r="J16" s="34" t="str">
        <f>+[1]Treasury!J$13</f>
        <v>22</v>
      </c>
      <c r="K16" s="34" t="str">
        <f>+[1]Treasury!K$13</f>
        <v>0</v>
      </c>
      <c r="L16" s="34" t="str">
        <f>+[1]Treasury!L$13</f>
        <v>1</v>
      </c>
      <c r="M16" s="34" t="str">
        <f>+[1]Treasury!M$13</f>
        <v>6</v>
      </c>
      <c r="N16" s="34" t="str">
        <f>+[1]Treasury!N$13</f>
        <v>40</v>
      </c>
      <c r="O16" s="34" t="str">
        <f>+[1]Treasury!O$13</f>
        <v>7</v>
      </c>
      <c r="P16" s="34" t="str">
        <f>+[1]Treasury!P$13</f>
        <v>17</v>
      </c>
      <c r="Q16" s="34" t="str">
        <f>+[1]Treasury!Q$13</f>
        <v>23</v>
      </c>
      <c r="R16" s="34" t="str">
        <f>+[1]Treasury!R$13</f>
        <v>58</v>
      </c>
      <c r="S16" s="34" t="str">
        <f>+[1]Treasury!S$13</f>
        <v>25</v>
      </c>
      <c r="T16" s="34" t="str">
        <f>+[1]Treasury!T$13</f>
        <v>37</v>
      </c>
      <c r="U16" s="34" t="str">
        <f>+[1]Treasury!U$13</f>
        <v>12</v>
      </c>
      <c r="V16" s="34" t="str">
        <f>+[1]Treasury!V$13</f>
        <v>0</v>
      </c>
      <c r="W16" s="34" t="str">
        <f>+[1]Treasury!W$13</f>
        <v>23</v>
      </c>
      <c r="X16" s="34" t="str">
        <f>+[1]Treasury!X$13</f>
        <v>20</v>
      </c>
      <c r="Y16" s="34" t="str">
        <f>+[1]Treasury!Y$13</f>
        <v>2</v>
      </c>
      <c r="Z16" s="34" t="str">
        <f>+[1]Treasury!Z$13</f>
        <v>10</v>
      </c>
      <c r="AA16" s="34" t="str">
        <f>+[1]Treasury!AA$13</f>
        <v>0</v>
      </c>
      <c r="AB16" s="34" t="str">
        <f>+[1]Treasury!AB$13</f>
        <v>18</v>
      </c>
      <c r="AC16" s="34" t="str">
        <f>+[1]Treasury!AC$13</f>
        <v>9</v>
      </c>
      <c r="AD16" s="34" t="str">
        <f>+[1]Treasury!AD$13</f>
        <v>11</v>
      </c>
      <c r="AE16" s="34" t="str">
        <f>+[1]Treasury!AE$13</f>
        <v>20</v>
      </c>
      <c r="AF16" s="34" t="str">
        <f>+[1]Treasury!AF$13</f>
        <v>5</v>
      </c>
      <c r="AH16">
        <f t="shared" si="4"/>
        <v>530</v>
      </c>
    </row>
    <row r="17" spans="1:34" x14ac:dyDescent="0.3">
      <c r="A17" s="21" t="s">
        <v>77</v>
      </c>
      <c r="B17" s="34">
        <f t="shared" ref="B17:AF17" si="5">+B16/B15</f>
        <v>0.36805555555555558</v>
      </c>
      <c r="C17" s="34">
        <f t="shared" si="5"/>
        <v>0.19480519480519481</v>
      </c>
      <c r="D17" s="34">
        <f t="shared" si="5"/>
        <v>0.29411764705882354</v>
      </c>
      <c r="E17" s="34">
        <f t="shared" si="5"/>
        <v>0.46875</v>
      </c>
      <c r="F17" s="34">
        <f t="shared" si="5"/>
        <v>1.05</v>
      </c>
      <c r="G17" s="34">
        <f t="shared" si="5"/>
        <v>0.68253968253968256</v>
      </c>
      <c r="H17" s="34">
        <f t="shared" si="5"/>
        <v>0</v>
      </c>
      <c r="I17" s="34">
        <f t="shared" si="5"/>
        <v>0.11538461538461539</v>
      </c>
      <c r="J17" s="34">
        <f t="shared" si="5"/>
        <v>0.84615384615384615</v>
      </c>
      <c r="K17" s="34">
        <f t="shared" si="5"/>
        <v>0</v>
      </c>
      <c r="L17" s="34">
        <f t="shared" si="5"/>
        <v>2.0833333333333332E-2</v>
      </c>
      <c r="M17" s="34">
        <f t="shared" si="5"/>
        <v>0.2857142857142857</v>
      </c>
      <c r="N17" s="34">
        <f t="shared" si="5"/>
        <v>0.36363636363636365</v>
      </c>
      <c r="O17" s="34">
        <f t="shared" si="5"/>
        <v>0.15217391304347827</v>
      </c>
      <c r="P17" s="34">
        <f t="shared" si="5"/>
        <v>0.17894736842105263</v>
      </c>
      <c r="Q17" s="34">
        <f t="shared" si="5"/>
        <v>0.63888888888888884</v>
      </c>
      <c r="R17" s="34">
        <f t="shared" si="5"/>
        <v>1.288888888888889</v>
      </c>
      <c r="S17" s="34">
        <f t="shared" si="5"/>
        <v>0.64102564102564108</v>
      </c>
      <c r="T17" s="34">
        <f t="shared" si="5"/>
        <v>1.088235294117647</v>
      </c>
      <c r="U17" s="34">
        <f t="shared" si="5"/>
        <v>1.7142857142857142</v>
      </c>
      <c r="V17" s="34">
        <f t="shared" si="5"/>
        <v>0</v>
      </c>
      <c r="W17" s="34">
        <f t="shared" si="5"/>
        <v>0.46938775510204084</v>
      </c>
      <c r="X17" s="34">
        <f t="shared" si="5"/>
        <v>0.95238095238095233</v>
      </c>
      <c r="Y17" s="34">
        <f t="shared" si="5"/>
        <v>3.9215686274509803E-2</v>
      </c>
      <c r="Z17" s="34">
        <f t="shared" si="5"/>
        <v>0.35714285714285715</v>
      </c>
      <c r="AA17" s="34">
        <f t="shared" si="5"/>
        <v>0</v>
      </c>
      <c r="AB17" s="34">
        <f t="shared" si="5"/>
        <v>0.4</v>
      </c>
      <c r="AC17" s="34">
        <f t="shared" si="5"/>
        <v>0.33333333333333331</v>
      </c>
      <c r="AD17" s="34">
        <f t="shared" si="5"/>
        <v>0.55000000000000004</v>
      </c>
      <c r="AE17" s="34">
        <f t="shared" si="5"/>
        <v>0.25</v>
      </c>
      <c r="AF17" s="34">
        <f t="shared" si="5"/>
        <v>0.12195121951219512</v>
      </c>
    </row>
    <row r="18" spans="1:34" x14ac:dyDescent="0.3">
      <c r="A18" s="30" t="s">
        <v>79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</row>
    <row r="19" spans="1:34" x14ac:dyDescent="0.3">
      <c r="A19" s="21" t="s">
        <v>75</v>
      </c>
      <c r="B19" s="21">
        <f>+'[1]Grantee Name and #'!$F32</f>
        <v>1326</v>
      </c>
      <c r="C19" s="21">
        <f>+'[1]Grantee Name and #'!$F2</f>
        <v>65</v>
      </c>
      <c r="D19" s="21">
        <f>+'[1]Grantee Name and #'!$F3</f>
        <v>45</v>
      </c>
      <c r="E19" s="21">
        <f>+'[1]Grantee Name and #'!$F4</f>
        <v>26</v>
      </c>
      <c r="F19" s="21">
        <f>+'[1]Grantee Name and #'!$F5</f>
        <v>40</v>
      </c>
      <c r="G19" s="21">
        <f>+'[1]Grantee Name and #'!$F6</f>
        <v>51</v>
      </c>
      <c r="H19" s="21">
        <f>+'[1]Grantee Name and #'!$F7</f>
        <v>32</v>
      </c>
      <c r="I19" s="21">
        <f>+'[1]Grantee Name and #'!$F8</f>
        <v>18</v>
      </c>
      <c r="J19" s="21">
        <f>+'[1]Grantee Name and #'!$F9</f>
        <v>24</v>
      </c>
      <c r="K19" s="21">
        <f>+'[1]Grantee Name and #'!$F10</f>
        <v>148</v>
      </c>
      <c r="L19" s="21">
        <f>+'[1]Grantee Name and #'!$F11</f>
        <v>60</v>
      </c>
      <c r="M19" s="21">
        <f>+'[1]Grantee Name and #'!$F12</f>
        <v>21</v>
      </c>
      <c r="N19" s="21">
        <f>+'[1]Grantee Name and #'!$F13</f>
        <v>110</v>
      </c>
      <c r="O19" s="21">
        <f>+'[1]Grantee Name and #'!$F14</f>
        <v>40</v>
      </c>
      <c r="P19" s="21">
        <f>+'[1]Grantee Name and #'!$F15</f>
        <v>95</v>
      </c>
      <c r="Q19" s="21">
        <f>+'[1]Grantee Name and #'!$F16</f>
        <v>33</v>
      </c>
      <c r="R19" s="21">
        <f>+'[1]Grantee Name and #'!$F17</f>
        <v>20</v>
      </c>
      <c r="S19" s="21">
        <f>+'[1]Grantee Name and #'!$F18</f>
        <v>38</v>
      </c>
      <c r="T19" s="21">
        <f>+'[1]Grantee Name and #'!$F19</f>
        <v>34</v>
      </c>
      <c r="U19" s="21">
        <f>+'[1]Grantee Name and #'!$F20</f>
        <v>29</v>
      </c>
      <c r="V19" s="21">
        <f>+'[1]Grantee Name and #'!$F21</f>
        <v>37</v>
      </c>
      <c r="W19" s="21">
        <f>+'[1]Grantee Name and #'!$F22</f>
        <v>49</v>
      </c>
      <c r="X19" s="21">
        <f>+'[1]Grantee Name and #'!$F23</f>
        <v>21</v>
      </c>
      <c r="Y19" s="21">
        <f>+'[1]Grantee Name and #'!$F24</f>
        <v>51</v>
      </c>
      <c r="Z19" s="21">
        <f>+'[1]Grantee Name and #'!$F25</f>
        <v>28</v>
      </c>
      <c r="AA19" s="21">
        <f>+'[1]Grantee Name and #'!$F26</f>
        <v>8</v>
      </c>
      <c r="AB19" s="21">
        <f>+'[1]Grantee Name and #'!$F27</f>
        <v>40</v>
      </c>
      <c r="AC19" s="21">
        <f>+'[1]Grantee Name and #'!$F28</f>
        <v>22</v>
      </c>
      <c r="AD19" s="21">
        <f>+'[1]Grantee Name and #'!$F29</f>
        <v>20</v>
      </c>
      <c r="AE19" s="21">
        <f>+'[1]Grantee Name and #'!$F30</f>
        <v>80</v>
      </c>
      <c r="AF19" s="21">
        <f>+'[1]Grantee Name and #'!$F31</f>
        <v>41</v>
      </c>
      <c r="AH19">
        <f>+AF19+AE19+AD19+AC19+AB19+AA19+Z19+Y19+X19+W19+V19+U19+T19+S19+R19+Q19+P19+O19+N19+M19+L19+K19+J19+I19+H19+G19+F19+E19+D19+C19</f>
        <v>1326</v>
      </c>
    </row>
    <row r="20" spans="1:34" x14ac:dyDescent="0.3">
      <c r="A20" s="21" t="s">
        <v>76</v>
      </c>
      <c r="B20" s="34" t="str">
        <f>+[1]Treasury!B$6</f>
        <v>1169</v>
      </c>
      <c r="C20" s="34" t="str">
        <f>+[1]Treasury!C$6</f>
        <v>29</v>
      </c>
      <c r="D20" s="34" t="str">
        <f>+[1]Treasury!D$6</f>
        <v>151</v>
      </c>
      <c r="E20" s="34" t="str">
        <f>+[1]Treasury!E$6</f>
        <v>32</v>
      </c>
      <c r="F20" s="34" t="str">
        <f>+[1]Treasury!F$6</f>
        <v>66</v>
      </c>
      <c r="G20" s="34" t="str">
        <f>+[1]Treasury!G$6</f>
        <v>47</v>
      </c>
      <c r="H20" s="34" t="str">
        <f>+[1]Treasury!H$6</f>
        <v>6</v>
      </c>
      <c r="I20" s="34" t="str">
        <f>+[1]Treasury!I$6</f>
        <v>0</v>
      </c>
      <c r="J20" s="34" t="str">
        <f>+[1]Treasury!J$6</f>
        <v>32</v>
      </c>
      <c r="K20" s="34" t="str">
        <f>+[1]Treasury!K$6</f>
        <v>27</v>
      </c>
      <c r="L20" s="34" t="str">
        <f>+[1]Treasury!L$6</f>
        <v>69</v>
      </c>
      <c r="M20" s="34" t="str">
        <f>+[1]Treasury!M$6</f>
        <v>13</v>
      </c>
      <c r="N20" s="34" t="str">
        <f>+[1]Treasury!N$6</f>
        <v>59</v>
      </c>
      <c r="O20" s="34" t="str">
        <f>+[1]Treasury!O$6</f>
        <v>39</v>
      </c>
      <c r="P20" s="34" t="str">
        <f>+[1]Treasury!P$6</f>
        <v>94</v>
      </c>
      <c r="Q20" s="34" t="str">
        <f>+[1]Treasury!Q$6</f>
        <v>23</v>
      </c>
      <c r="R20" s="34" t="str">
        <f>+[1]Treasury!R$6</f>
        <v>66</v>
      </c>
      <c r="S20" s="34" t="str">
        <f>+[1]Treasury!S$6</f>
        <v>30</v>
      </c>
      <c r="T20" s="34" t="str">
        <f>+[1]Treasury!T$6</f>
        <v>52</v>
      </c>
      <c r="U20" s="34" t="str">
        <f>+[1]Treasury!U$6</f>
        <v>14</v>
      </c>
      <c r="V20" s="34" t="str">
        <f>+[1]Treasury!V$6</f>
        <v>44</v>
      </c>
      <c r="W20" s="34" t="str">
        <f>+[1]Treasury!W$6</f>
        <v>23</v>
      </c>
      <c r="X20" s="34" t="str">
        <f>+[1]Treasury!X$6</f>
        <v>0</v>
      </c>
      <c r="Y20" s="34" t="str">
        <f>+[1]Treasury!Y$6</f>
        <v>57</v>
      </c>
      <c r="Z20" s="34" t="str">
        <f>+[1]Treasury!Z$6</f>
        <v>28</v>
      </c>
      <c r="AA20" s="34" t="str">
        <f>+[1]Treasury!AA$6</f>
        <v>2</v>
      </c>
      <c r="AB20" s="34" t="str">
        <f>+[1]Treasury!AB$6</f>
        <v>16</v>
      </c>
      <c r="AC20" s="34" t="str">
        <f>+[1]Treasury!AC$6</f>
        <v>20</v>
      </c>
      <c r="AD20" s="34" t="str">
        <f>+[1]Treasury!AD$6</f>
        <v>25</v>
      </c>
      <c r="AE20" s="34" t="str">
        <f>+[1]Treasury!AE$6</f>
        <v>69</v>
      </c>
      <c r="AF20" s="34" t="str">
        <f>+[1]Treasury!AF$6</f>
        <v>36</v>
      </c>
      <c r="AH20">
        <f>+AF20+AE20+AD20+AC20+AB20+AA20+Z20+Y20+X20+W20+V20+U20+T20+S20+R20+Q20+P20+O20+N20+M20+L20+K20+J20+I20+H20+G20+F20+E20+D20+C20</f>
        <v>1169</v>
      </c>
    </row>
    <row r="21" spans="1:34" x14ac:dyDescent="0.3">
      <c r="A21" s="21" t="s">
        <v>77</v>
      </c>
      <c r="B21" s="34">
        <f t="shared" ref="B21:AF21" si="6">+B20/B19</f>
        <v>0.88159879336349922</v>
      </c>
      <c r="C21" s="35">
        <f t="shared" si="6"/>
        <v>0.44615384615384618</v>
      </c>
      <c r="D21" s="34">
        <f t="shared" si="6"/>
        <v>3.3555555555555556</v>
      </c>
      <c r="E21" s="34">
        <f t="shared" si="6"/>
        <v>1.2307692307692308</v>
      </c>
      <c r="F21" s="34">
        <f t="shared" si="6"/>
        <v>1.65</v>
      </c>
      <c r="G21" s="34">
        <f t="shared" si="6"/>
        <v>0.92156862745098034</v>
      </c>
      <c r="H21" s="35">
        <f t="shared" si="6"/>
        <v>0.1875</v>
      </c>
      <c r="I21" s="35">
        <f t="shared" si="6"/>
        <v>0</v>
      </c>
      <c r="J21" s="34">
        <f t="shared" si="6"/>
        <v>1.3333333333333333</v>
      </c>
      <c r="K21" s="35">
        <f t="shared" si="6"/>
        <v>0.18243243243243243</v>
      </c>
      <c r="L21" s="34">
        <f t="shared" si="6"/>
        <v>1.1499999999999999</v>
      </c>
      <c r="M21" s="35">
        <f t="shared" si="6"/>
        <v>0.61904761904761907</v>
      </c>
      <c r="N21" s="35">
        <f t="shared" si="6"/>
        <v>0.53636363636363638</v>
      </c>
      <c r="O21" s="34">
        <f t="shared" si="6"/>
        <v>0.97499999999999998</v>
      </c>
      <c r="P21" s="34">
        <f t="shared" si="6"/>
        <v>0.98947368421052628</v>
      </c>
      <c r="Q21" s="34">
        <f t="shared" si="6"/>
        <v>0.69696969696969702</v>
      </c>
      <c r="R21" s="34">
        <f t="shared" si="6"/>
        <v>3.3</v>
      </c>
      <c r="S21" s="34">
        <f t="shared" si="6"/>
        <v>0.78947368421052633</v>
      </c>
      <c r="T21" s="34">
        <f t="shared" si="6"/>
        <v>1.5294117647058822</v>
      </c>
      <c r="U21" s="35">
        <f t="shared" si="6"/>
        <v>0.48275862068965519</v>
      </c>
      <c r="V21" s="34">
        <f t="shared" si="6"/>
        <v>1.1891891891891893</v>
      </c>
      <c r="W21" s="35">
        <f t="shared" si="6"/>
        <v>0.46938775510204084</v>
      </c>
      <c r="X21" s="34">
        <f t="shared" si="6"/>
        <v>0</v>
      </c>
      <c r="Y21" s="34">
        <f t="shared" si="6"/>
        <v>1.1176470588235294</v>
      </c>
      <c r="Z21" s="34">
        <f t="shared" si="6"/>
        <v>1</v>
      </c>
      <c r="AA21" s="35">
        <f t="shared" si="6"/>
        <v>0.25</v>
      </c>
      <c r="AB21" s="35">
        <f t="shared" si="6"/>
        <v>0.4</v>
      </c>
      <c r="AC21" s="34">
        <f t="shared" si="6"/>
        <v>0.90909090909090906</v>
      </c>
      <c r="AD21" s="34">
        <f t="shared" si="6"/>
        <v>1.25</v>
      </c>
      <c r="AE21" s="34">
        <f t="shared" si="6"/>
        <v>0.86250000000000004</v>
      </c>
      <c r="AF21" s="34">
        <f t="shared" si="6"/>
        <v>0.87804878048780488</v>
      </c>
    </row>
    <row r="22" spans="1:34" x14ac:dyDescent="0.3">
      <c r="A22" s="30" t="s">
        <v>80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</row>
    <row r="23" spans="1:34" x14ac:dyDescent="0.3">
      <c r="A23" s="21" t="s">
        <v>75</v>
      </c>
      <c r="B23" s="21">
        <f>+'[1]Grantee Name and #'!$G32</f>
        <v>1488</v>
      </c>
      <c r="C23" s="21">
        <f>+'[1]Grantee Name and #'!$G2</f>
        <v>60</v>
      </c>
      <c r="D23" s="21">
        <f>+'[1]Grantee Name and #'!$G3</f>
        <v>75</v>
      </c>
      <c r="E23" s="21">
        <f>+'[1]Grantee Name and #'!$G4</f>
        <v>26</v>
      </c>
      <c r="F23" s="21">
        <f>+'[1]Grantee Name and #'!$G5</f>
        <v>65</v>
      </c>
      <c r="G23" s="21">
        <f>+'[1]Grantee Name and #'!$G6</f>
        <v>63</v>
      </c>
      <c r="H23" s="21">
        <f>+'[1]Grantee Name and #'!$G7</f>
        <v>32</v>
      </c>
      <c r="I23" s="21">
        <f>+'[1]Grantee Name and #'!$G8</f>
        <v>20</v>
      </c>
      <c r="J23" s="21">
        <f>+'[1]Grantee Name and #'!$G9</f>
        <v>28</v>
      </c>
      <c r="K23" s="21">
        <f>+'[1]Grantee Name and #'!$G10</f>
        <v>148</v>
      </c>
      <c r="L23" s="21">
        <f>+'[1]Grantee Name and #'!$G11</f>
        <v>60</v>
      </c>
      <c r="M23" s="21">
        <f>+'[1]Grantee Name and #'!$G12</f>
        <v>0</v>
      </c>
      <c r="N23" s="21">
        <f>+'[1]Grantee Name and #'!$G13</f>
        <v>220</v>
      </c>
      <c r="O23" s="21">
        <f>+'[1]Grantee Name and #'!$G14</f>
        <v>40</v>
      </c>
      <c r="P23" s="21">
        <f>+'[1]Grantee Name and #'!$G15</f>
        <v>90</v>
      </c>
      <c r="Q23" s="21">
        <f>+'[1]Grantee Name and #'!$G16</f>
        <v>36</v>
      </c>
      <c r="R23" s="21">
        <f>+'[1]Grantee Name and #'!$G17</f>
        <v>20</v>
      </c>
      <c r="S23" s="21">
        <f>+'[1]Grantee Name and #'!$G18</f>
        <v>39</v>
      </c>
      <c r="T23" s="21">
        <f>+'[1]Grantee Name and #'!$G19</f>
        <v>34</v>
      </c>
      <c r="U23" s="21">
        <f>+'[1]Grantee Name and #'!$G20</f>
        <v>29</v>
      </c>
      <c r="V23" s="21">
        <f>+'[1]Grantee Name and #'!$G21</f>
        <v>37</v>
      </c>
      <c r="W23" s="21">
        <f>+'[1]Grantee Name and #'!$G22</f>
        <v>49</v>
      </c>
      <c r="X23" s="21">
        <f>+'[1]Grantee Name and #'!$G23</f>
        <v>22</v>
      </c>
      <c r="Y23" s="21">
        <f>+'[1]Grantee Name and #'!$G24</f>
        <v>51</v>
      </c>
      <c r="Z23" s="21">
        <f>+'[1]Grantee Name and #'!$G25</f>
        <v>28</v>
      </c>
      <c r="AA23" s="21">
        <f>+'[1]Grantee Name and #'!$G26</f>
        <v>8</v>
      </c>
      <c r="AB23" s="21">
        <f>+'[1]Grantee Name and #'!$G27</f>
        <v>40</v>
      </c>
      <c r="AC23" s="21">
        <f>+'[1]Grantee Name and #'!$G28</f>
        <v>27</v>
      </c>
      <c r="AD23" s="21">
        <f>+'[1]Grantee Name and #'!$G29</f>
        <v>20</v>
      </c>
      <c r="AE23" s="21">
        <f>+'[1]Grantee Name and #'!$G30</f>
        <v>80</v>
      </c>
      <c r="AF23" s="21">
        <f>+'[1]Grantee Name and #'!$G31</f>
        <v>41</v>
      </c>
      <c r="AH23">
        <f>+AF23+AE23+AD23+AC23+AB23+AA23+Z23+Y23+X23+W23+V23+U23+T23+S23+R23+Q23+P23+O23+N23+M23+L23+K23+J23+I23+H23+G23+F23+E23+D23+C23</f>
        <v>1488</v>
      </c>
    </row>
    <row r="24" spans="1:34" x14ac:dyDescent="0.3">
      <c r="A24" s="21" t="s">
        <v>76</v>
      </c>
      <c r="B24" s="36">
        <f>+AH24</f>
        <v>639</v>
      </c>
      <c r="C24" s="36" t="str">
        <f>+[1]Treasury!C20</f>
        <v>0</v>
      </c>
      <c r="D24" s="36" t="str">
        <f>+[1]Treasury!D20</f>
        <v>55</v>
      </c>
      <c r="E24" s="36" t="str">
        <f>+[1]Treasury!E20</f>
        <v>10</v>
      </c>
      <c r="F24" s="36" t="str">
        <f>+[1]Treasury!F20</f>
        <v>63</v>
      </c>
      <c r="G24" s="36" t="str">
        <f>+[1]Treasury!G20</f>
        <v>0</v>
      </c>
      <c r="H24" s="36" t="str">
        <f>+[1]Treasury!H20</f>
        <v>2</v>
      </c>
      <c r="I24" s="36" t="str">
        <f>+[1]Treasury!I20</f>
        <v>7</v>
      </c>
      <c r="J24" s="36" t="str">
        <f>+[1]Treasury!J20</f>
        <v>32</v>
      </c>
      <c r="K24" s="36" t="str">
        <f>+[1]Treasury!K20</f>
        <v>0</v>
      </c>
      <c r="L24" s="36" t="str">
        <f>+[1]Treasury!L20</f>
        <v>54</v>
      </c>
      <c r="M24" s="36" t="str">
        <f>+[1]Treasury!M20</f>
        <v>4</v>
      </c>
      <c r="N24" s="36" t="str">
        <f>+[1]Treasury!N20</f>
        <v>59</v>
      </c>
      <c r="O24" s="36" t="str">
        <f>+[1]Treasury!O20</f>
        <v>7</v>
      </c>
      <c r="P24" s="36" t="str">
        <f>+[1]Treasury!P20</f>
        <v>73</v>
      </c>
      <c r="Q24" s="36" t="str">
        <f>+[1]Treasury!Q20</f>
        <v>16</v>
      </c>
      <c r="R24" s="36" t="str">
        <f>+[1]Treasury!R20</f>
        <v>0</v>
      </c>
      <c r="S24" s="36" t="str">
        <f>+[1]Treasury!S20</f>
        <v>23</v>
      </c>
      <c r="T24" s="36" t="str">
        <f>+[1]Treasury!T20</f>
        <v>48</v>
      </c>
      <c r="U24" s="36" t="str">
        <f>+[1]Treasury!U20</f>
        <v>0</v>
      </c>
      <c r="V24" s="36" t="str">
        <f>+[1]Treasury!V20</f>
        <v>0</v>
      </c>
      <c r="W24" s="36" t="str">
        <f>+[1]Treasury!W20</f>
        <v>8</v>
      </c>
      <c r="X24" s="36" t="str">
        <f>+[1]Treasury!X20</f>
        <v>5</v>
      </c>
      <c r="Y24" s="36" t="str">
        <f>+[1]Treasury!Y20</f>
        <v>57</v>
      </c>
      <c r="Z24" s="36" t="str">
        <f>+[1]Treasury!Z20</f>
        <v>35</v>
      </c>
      <c r="AA24" s="36" t="str">
        <f>+[1]Treasury!AA20</f>
        <v>1</v>
      </c>
      <c r="AB24" s="36" t="str">
        <f>+[1]Treasury!AB20</f>
        <v>0</v>
      </c>
      <c r="AC24" s="36" t="str">
        <f>+[1]Treasury!AC20</f>
        <v>19</v>
      </c>
      <c r="AD24" s="36" t="str">
        <f>+[1]Treasury!AD20</f>
        <v>19</v>
      </c>
      <c r="AE24" s="36" t="str">
        <f>+[1]Treasury!AE20</f>
        <v>18</v>
      </c>
      <c r="AF24" s="36" t="str">
        <f>+[1]Treasury!AF20</f>
        <v>24</v>
      </c>
      <c r="AH24">
        <f>+AF24+AE24+AD24+AC24+AB24+AA24+Z24+Y24+X24+W24+V24+U24+T24+S24+R24+Q24+P24+O24+N24+M24+L24+K24+J24+I24+H24+G24+F24+E24+D24+C24</f>
        <v>639</v>
      </c>
    </row>
    <row r="25" spans="1:34" x14ac:dyDescent="0.3">
      <c r="A25" s="21" t="s">
        <v>77</v>
      </c>
      <c r="B25" s="34">
        <f t="shared" ref="B25:AF25" si="7">+B24/B23</f>
        <v>0.42943548387096775</v>
      </c>
      <c r="C25" s="35">
        <f t="shared" si="7"/>
        <v>0</v>
      </c>
      <c r="D25" s="34">
        <f t="shared" si="7"/>
        <v>0.73333333333333328</v>
      </c>
      <c r="E25" s="35">
        <f t="shared" si="7"/>
        <v>0.38461538461538464</v>
      </c>
      <c r="F25" s="34">
        <f t="shared" si="7"/>
        <v>0.96923076923076923</v>
      </c>
      <c r="G25" s="35">
        <f t="shared" si="7"/>
        <v>0</v>
      </c>
      <c r="H25" s="35">
        <f t="shared" si="7"/>
        <v>6.25E-2</v>
      </c>
      <c r="I25" s="35">
        <f t="shared" si="7"/>
        <v>0.35</v>
      </c>
      <c r="J25" s="34">
        <f t="shared" si="7"/>
        <v>1.1428571428571428</v>
      </c>
      <c r="K25" s="35">
        <f t="shared" si="7"/>
        <v>0</v>
      </c>
      <c r="L25" s="34">
        <f t="shared" si="7"/>
        <v>0.9</v>
      </c>
      <c r="M25" s="34" t="e">
        <f t="shared" si="7"/>
        <v>#DIV/0!</v>
      </c>
      <c r="N25" s="35">
        <f t="shared" si="7"/>
        <v>0.26818181818181819</v>
      </c>
      <c r="O25" s="35">
        <f t="shared" si="7"/>
        <v>0.17499999999999999</v>
      </c>
      <c r="P25" s="34">
        <f t="shared" si="7"/>
        <v>0.81111111111111112</v>
      </c>
      <c r="Q25" s="35">
        <f t="shared" si="7"/>
        <v>0.44444444444444442</v>
      </c>
      <c r="R25" s="35">
        <f t="shared" si="7"/>
        <v>0</v>
      </c>
      <c r="S25" s="35">
        <f t="shared" si="7"/>
        <v>0.58974358974358976</v>
      </c>
      <c r="T25" s="34">
        <f t="shared" si="7"/>
        <v>1.411764705882353</v>
      </c>
      <c r="U25" s="35">
        <f t="shared" si="7"/>
        <v>0</v>
      </c>
      <c r="V25" s="35">
        <f t="shared" si="7"/>
        <v>0</v>
      </c>
      <c r="W25" s="35">
        <f t="shared" si="7"/>
        <v>0.16326530612244897</v>
      </c>
      <c r="X25" s="35">
        <f t="shared" si="7"/>
        <v>0.22727272727272727</v>
      </c>
      <c r="Y25" s="34">
        <f t="shared" si="7"/>
        <v>1.1176470588235294</v>
      </c>
      <c r="Z25" s="34">
        <f t="shared" si="7"/>
        <v>1.25</v>
      </c>
      <c r="AA25" s="35">
        <f t="shared" si="7"/>
        <v>0.125</v>
      </c>
      <c r="AB25" s="35">
        <f t="shared" si="7"/>
        <v>0</v>
      </c>
      <c r="AC25" s="37">
        <f t="shared" si="7"/>
        <v>0.70370370370370372</v>
      </c>
      <c r="AD25" s="34">
        <f t="shared" si="7"/>
        <v>0.95</v>
      </c>
      <c r="AE25" s="35">
        <f t="shared" si="7"/>
        <v>0.22500000000000001</v>
      </c>
      <c r="AF25" s="35">
        <f t="shared" si="7"/>
        <v>0.58536585365853655</v>
      </c>
    </row>
    <row r="26" spans="1:34" x14ac:dyDescent="0.3">
      <c r="A26" s="30" t="s">
        <v>81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</row>
    <row r="27" spans="1:34" x14ac:dyDescent="0.3">
      <c r="A27" s="21" t="s">
        <v>75</v>
      </c>
      <c r="B27" s="21">
        <f>+'[1]Grantee Name and #'!$H32</f>
        <v>235</v>
      </c>
      <c r="C27" s="21">
        <f>+'[1]Grantee Name and #'!$H2</f>
        <v>10</v>
      </c>
      <c r="D27" s="21">
        <f>+'[1]Grantee Name and #'!$H3</f>
        <v>25</v>
      </c>
      <c r="E27" s="21">
        <f>+'[1]Grantee Name and #'!$H4</f>
        <v>0</v>
      </c>
      <c r="F27" s="21">
        <f>+'[1]Grantee Name and #'!$H5</f>
        <v>0</v>
      </c>
      <c r="G27" s="21">
        <f>+'[1]Grantee Name and #'!$H6</f>
        <v>0</v>
      </c>
      <c r="H27" s="21">
        <f>+'[1]Grantee Name and #'!$H7</f>
        <v>0</v>
      </c>
      <c r="I27" s="21">
        <f>+'[1]Grantee Name and #'!$H8</f>
        <v>22</v>
      </c>
      <c r="J27" s="21">
        <f>+'[1]Grantee Name and #'!$H9</f>
        <v>0</v>
      </c>
      <c r="K27" s="21">
        <f>+'[1]Grantee Name and #'!$H10</f>
        <v>4</v>
      </c>
      <c r="L27" s="21">
        <f>+'[1]Grantee Name and #'!$H11</f>
        <v>0</v>
      </c>
      <c r="M27" s="21">
        <f>+'[1]Grantee Name and #'!$H12</f>
        <v>0</v>
      </c>
      <c r="N27" s="21">
        <f>+'[1]Grantee Name and #'!$H13</f>
        <v>30</v>
      </c>
      <c r="O27" s="21">
        <f>+'[1]Grantee Name and #'!$H14</f>
        <v>0</v>
      </c>
      <c r="P27" s="21">
        <f>+'[1]Grantee Name and #'!$H15</f>
        <v>0</v>
      </c>
      <c r="Q27" s="21">
        <f>+'[1]Grantee Name and #'!$H16</f>
        <v>5</v>
      </c>
      <c r="R27" s="21">
        <f>+'[1]Grantee Name and #'!$H17</f>
        <v>0</v>
      </c>
      <c r="S27" s="21">
        <f>+'[1]Grantee Name and #'!$H18</f>
        <v>4</v>
      </c>
      <c r="T27" s="21">
        <f>+'[1]Grantee Name and #'!$H19</f>
        <v>0</v>
      </c>
      <c r="U27" s="21">
        <f>+'[1]Grantee Name and #'!$H20</f>
        <v>0</v>
      </c>
      <c r="V27" s="21">
        <f>+'[1]Grantee Name and #'!$H21</f>
        <v>0</v>
      </c>
      <c r="W27" s="21">
        <f>+'[1]Grantee Name and #'!$H22</f>
        <v>50</v>
      </c>
      <c r="X27" s="21">
        <f>+'[1]Grantee Name and #'!$H23</f>
        <v>24</v>
      </c>
      <c r="Y27" s="21">
        <f>+'[1]Grantee Name and #'!$H24</f>
        <v>55</v>
      </c>
      <c r="Z27" s="21">
        <f>+'[1]Grantee Name and #'!$H25</f>
        <v>2</v>
      </c>
      <c r="AA27" s="21">
        <f>+'[1]Grantee Name and #'!$H26</f>
        <v>0</v>
      </c>
      <c r="AB27" s="21">
        <f>+'[1]Grantee Name and #'!$H27</f>
        <v>0</v>
      </c>
      <c r="AC27" s="21">
        <f>+'[1]Grantee Name and #'!$H28</f>
        <v>0</v>
      </c>
      <c r="AD27" s="21">
        <f>+'[1]Grantee Name and #'!$H29</f>
        <v>2</v>
      </c>
      <c r="AE27" s="21">
        <f>+'[1]Grantee Name and #'!$H30</f>
        <v>0</v>
      </c>
      <c r="AF27" s="21">
        <f>+'[1]Grantee Name and #'!$H31</f>
        <v>2</v>
      </c>
      <c r="AH27">
        <f>+AF27+AE27+AD27+AC27+AB27+AA27+Z27+Y27+X27+W27+V27+U27+T27+S27+R27+Q27+P27+O27+N27+M27+L27+K27+J27+I27+H27+G27+F27+E27+D27+C27</f>
        <v>235</v>
      </c>
    </row>
    <row r="28" spans="1:34" x14ac:dyDescent="0.3">
      <c r="A28" s="21" t="s">
        <v>76</v>
      </c>
      <c r="B28" s="21">
        <f>+[1]Treasury!B$12+[1]Treasury!B$14</f>
        <v>116</v>
      </c>
      <c r="C28" s="21">
        <f>+[1]Treasury!C$12+[1]Treasury!C$14</f>
        <v>1</v>
      </c>
      <c r="D28" s="21">
        <f>+[1]Treasury!D$12+[1]Treasury!D$14</f>
        <v>9</v>
      </c>
      <c r="E28" s="21">
        <f>+[1]Treasury!E$12+[1]Treasury!E$14</f>
        <v>0</v>
      </c>
      <c r="F28" s="21">
        <f>+[1]Treasury!F$12+[1]Treasury!F$14</f>
        <v>0</v>
      </c>
      <c r="G28" s="21">
        <f>+[1]Treasury!G$12+[1]Treasury!G$14</f>
        <v>1</v>
      </c>
      <c r="H28" s="21">
        <f>+[1]Treasury!H$12+[1]Treasury!H$14</f>
        <v>0</v>
      </c>
      <c r="I28" s="21">
        <f>+[1]Treasury!I$12+[1]Treasury!I$14</f>
        <v>0</v>
      </c>
      <c r="J28" s="21">
        <f>+[1]Treasury!J$12+[1]Treasury!J$14</f>
        <v>8</v>
      </c>
      <c r="K28" s="21">
        <f>+[1]Treasury!K$12+[1]Treasury!K$14</f>
        <v>0</v>
      </c>
      <c r="L28" s="21">
        <f>+[1]Treasury!L$12+[1]Treasury!L$14</f>
        <v>0</v>
      </c>
      <c r="M28" s="21">
        <f>+[1]Treasury!M$12+[1]Treasury!M$14</f>
        <v>0</v>
      </c>
      <c r="N28" s="21">
        <f>+[1]Treasury!N$12+[1]Treasury!N$14</f>
        <v>0</v>
      </c>
      <c r="O28" s="21">
        <f>+[1]Treasury!O$12+[1]Treasury!O$14</f>
        <v>0</v>
      </c>
      <c r="P28" s="21">
        <f>+[1]Treasury!P$12+[1]Treasury!P$14</f>
        <v>0</v>
      </c>
      <c r="Q28" s="21">
        <f>+[1]Treasury!Q$12+[1]Treasury!Q$14</f>
        <v>0</v>
      </c>
      <c r="R28" s="21">
        <f>+[1]Treasury!R$12+[1]Treasury!R$14</f>
        <v>0</v>
      </c>
      <c r="S28" s="21">
        <f>+[1]Treasury!S$12+[1]Treasury!S$14</f>
        <v>0</v>
      </c>
      <c r="T28" s="21">
        <f>+[1]Treasury!T$12+[1]Treasury!T$14</f>
        <v>0</v>
      </c>
      <c r="U28" s="21">
        <f>+[1]Treasury!U$12+[1]Treasury!U$14</f>
        <v>3</v>
      </c>
      <c r="V28" s="21">
        <f>+[1]Treasury!V$12+[1]Treasury!V$14</f>
        <v>0</v>
      </c>
      <c r="W28" s="21">
        <f>+[1]Treasury!W$12+[1]Treasury!W$14</f>
        <v>8</v>
      </c>
      <c r="X28" s="21">
        <f>+[1]Treasury!X$12+[1]Treasury!X$14</f>
        <v>0</v>
      </c>
      <c r="Y28" s="21">
        <f>+[1]Treasury!Y$12+[1]Treasury!Y$14</f>
        <v>68</v>
      </c>
      <c r="Z28" s="21">
        <f>+[1]Treasury!Z$12+[1]Treasury!Z$14</f>
        <v>0</v>
      </c>
      <c r="AA28" s="21">
        <f>+[1]Treasury!AA$12+[1]Treasury!AA$14</f>
        <v>0</v>
      </c>
      <c r="AB28" s="21">
        <f>+[1]Treasury!AB$12+[1]Treasury!AB$14</f>
        <v>0</v>
      </c>
      <c r="AC28" s="21">
        <f>+[1]Treasury!AC$12+[1]Treasury!AC$14</f>
        <v>0</v>
      </c>
      <c r="AD28" s="21">
        <f>+[1]Treasury!AD$12+[1]Treasury!AD$14</f>
        <v>3</v>
      </c>
      <c r="AE28" s="21">
        <f>+[1]Treasury!AE$12+[1]Treasury!AE$14</f>
        <v>0</v>
      </c>
      <c r="AF28" s="21">
        <f>+[1]Treasury!AF$12+[1]Treasury!AF$14</f>
        <v>0</v>
      </c>
      <c r="AH28">
        <f>+AF28+AE28+AD28+AC28+AB28+AA28+Z28+Y28+X28+W28+V28+U28+T28+S28+R28+Q28+P28+O28+N28+M28+L28+K28+J28+I28+H28+G28+F28+E28+D28+C28</f>
        <v>101</v>
      </c>
    </row>
    <row r="29" spans="1:34" x14ac:dyDescent="0.3">
      <c r="A29" s="31" t="s">
        <v>77</v>
      </c>
      <c r="B29" s="34">
        <f t="shared" ref="B29:AF29" si="8">+B28/B27</f>
        <v>0.49361702127659574</v>
      </c>
      <c r="C29" s="35">
        <f t="shared" si="8"/>
        <v>0.1</v>
      </c>
      <c r="D29" s="35">
        <f t="shared" si="8"/>
        <v>0.36</v>
      </c>
      <c r="E29" s="34" t="e">
        <f t="shared" si="8"/>
        <v>#DIV/0!</v>
      </c>
      <c r="F29" s="34" t="e">
        <f t="shared" si="8"/>
        <v>#DIV/0!</v>
      </c>
      <c r="G29" s="34" t="e">
        <f t="shared" si="8"/>
        <v>#DIV/0!</v>
      </c>
      <c r="H29" s="34" t="e">
        <f t="shared" si="8"/>
        <v>#DIV/0!</v>
      </c>
      <c r="I29" s="35">
        <f t="shared" si="8"/>
        <v>0</v>
      </c>
      <c r="J29" s="34" t="e">
        <f t="shared" si="8"/>
        <v>#DIV/0!</v>
      </c>
      <c r="K29" s="35">
        <f t="shared" si="8"/>
        <v>0</v>
      </c>
      <c r="L29" s="34" t="e">
        <f t="shared" si="8"/>
        <v>#DIV/0!</v>
      </c>
      <c r="M29" s="34" t="e">
        <f t="shared" si="8"/>
        <v>#DIV/0!</v>
      </c>
      <c r="N29" s="35">
        <f t="shared" si="8"/>
        <v>0</v>
      </c>
      <c r="O29" s="34" t="e">
        <f t="shared" si="8"/>
        <v>#DIV/0!</v>
      </c>
      <c r="P29" s="34" t="e">
        <f t="shared" si="8"/>
        <v>#DIV/0!</v>
      </c>
      <c r="Q29" s="35">
        <f t="shared" si="8"/>
        <v>0</v>
      </c>
      <c r="R29" s="34" t="e">
        <f t="shared" si="8"/>
        <v>#DIV/0!</v>
      </c>
      <c r="S29" s="35">
        <f t="shared" si="8"/>
        <v>0</v>
      </c>
      <c r="T29" s="34" t="e">
        <f t="shared" si="8"/>
        <v>#DIV/0!</v>
      </c>
      <c r="U29" s="34" t="e">
        <f t="shared" si="8"/>
        <v>#DIV/0!</v>
      </c>
      <c r="V29" s="34" t="e">
        <f t="shared" si="8"/>
        <v>#DIV/0!</v>
      </c>
      <c r="W29" s="35">
        <f t="shared" si="8"/>
        <v>0.16</v>
      </c>
      <c r="X29" s="35">
        <f t="shared" si="8"/>
        <v>0</v>
      </c>
      <c r="Y29" s="34">
        <f t="shared" si="8"/>
        <v>1.2363636363636363</v>
      </c>
      <c r="Z29" s="35">
        <f t="shared" si="8"/>
        <v>0</v>
      </c>
      <c r="AA29" s="34" t="e">
        <f t="shared" si="8"/>
        <v>#DIV/0!</v>
      </c>
      <c r="AB29" s="34" t="e">
        <f t="shared" si="8"/>
        <v>#DIV/0!</v>
      </c>
      <c r="AC29" s="34" t="e">
        <f t="shared" si="8"/>
        <v>#DIV/0!</v>
      </c>
      <c r="AD29" s="34">
        <f t="shared" si="8"/>
        <v>1.5</v>
      </c>
      <c r="AE29" s="34" t="e">
        <f t="shared" si="8"/>
        <v>#DIV/0!</v>
      </c>
      <c r="AF29" s="35">
        <f t="shared" si="8"/>
        <v>0</v>
      </c>
    </row>
    <row r="30" spans="1:34" x14ac:dyDescent="0.3">
      <c r="A30" s="30" t="s">
        <v>82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</row>
    <row r="31" spans="1:34" x14ac:dyDescent="0.3">
      <c r="A31" s="21" t="s">
        <v>75</v>
      </c>
      <c r="B31" s="21">
        <f>+'[1]Grantee Name and #'!$I32</f>
        <v>971</v>
      </c>
      <c r="C31" s="21">
        <f>+'[1]Grantee Name and #'!$I2</f>
        <v>64</v>
      </c>
      <c r="D31" s="21">
        <f>+'[1]Grantee Name and #'!$I3</f>
        <v>60</v>
      </c>
      <c r="E31" s="21">
        <f>+'[1]Grantee Name and #'!$I4</f>
        <v>20</v>
      </c>
      <c r="F31" s="21">
        <f>+'[1]Grantee Name and #'!$I5</f>
        <v>35</v>
      </c>
      <c r="G31" s="21">
        <f>+'[1]Grantee Name and #'!$I6</f>
        <v>38</v>
      </c>
      <c r="H31" s="21">
        <f>+'[1]Grantee Name and #'!$I7</f>
        <v>32</v>
      </c>
      <c r="I31" s="21">
        <f>+'[1]Grantee Name and #'!$I8</f>
        <v>20</v>
      </c>
      <c r="J31" s="21">
        <f>+'[1]Grantee Name and #'!$I9</f>
        <v>24</v>
      </c>
      <c r="K31" s="21">
        <f>+'[1]Grantee Name and #'!$I10</f>
        <v>15</v>
      </c>
      <c r="L31" s="21">
        <f>+'[1]Grantee Name and #'!$I11</f>
        <v>29</v>
      </c>
      <c r="M31" s="21">
        <f>+'[1]Grantee Name and #'!$I12</f>
        <v>18</v>
      </c>
      <c r="N31" s="21">
        <f>+'[1]Grantee Name and #'!$I13</f>
        <v>0</v>
      </c>
      <c r="O31" s="21">
        <f>+'[1]Grantee Name and #'!$I14</f>
        <v>40</v>
      </c>
      <c r="P31" s="21">
        <f>+'[1]Grantee Name and #'!$I15</f>
        <v>80</v>
      </c>
      <c r="Q31" s="21">
        <f>+'[1]Grantee Name and #'!$I16</f>
        <v>29</v>
      </c>
      <c r="R31" s="21">
        <f>+'[1]Grantee Name and #'!$I17</f>
        <v>35</v>
      </c>
      <c r="S31" s="21">
        <f>+'[1]Grantee Name and #'!$I18</f>
        <v>31</v>
      </c>
      <c r="T31" s="21">
        <f>+'[1]Grantee Name and #'!$I19</f>
        <v>34</v>
      </c>
      <c r="U31" s="21">
        <f>+'[1]Grantee Name and #'!$I20</f>
        <v>29</v>
      </c>
      <c r="V31" s="21">
        <f>+'[1]Grantee Name and #'!$I21</f>
        <v>33</v>
      </c>
      <c r="W31" s="21">
        <f>+'[1]Grantee Name and #'!$I22</f>
        <v>50</v>
      </c>
      <c r="X31" s="21">
        <f>+'[1]Grantee Name and #'!$I23</f>
        <v>21</v>
      </c>
      <c r="Y31" s="21">
        <f>+'[1]Grantee Name and #'!$I24</f>
        <v>51</v>
      </c>
      <c r="Z31" s="21">
        <f>+'[1]Grantee Name and #'!$I25</f>
        <v>26</v>
      </c>
      <c r="AA31" s="21">
        <f>+'[1]Grantee Name and #'!$I26</f>
        <v>7</v>
      </c>
      <c r="AB31" s="21">
        <f>+'[1]Grantee Name and #'!$I27</f>
        <v>35</v>
      </c>
      <c r="AC31" s="21">
        <f>+'[1]Grantee Name and #'!$I28</f>
        <v>21</v>
      </c>
      <c r="AD31" s="21">
        <f>+'[1]Grantee Name and #'!$I29</f>
        <v>18</v>
      </c>
      <c r="AE31" s="21">
        <f>+'[1]Grantee Name and #'!$I30</f>
        <v>68</v>
      </c>
      <c r="AF31" s="21">
        <f>+'[1]Grantee Name and #'!$I31</f>
        <v>8</v>
      </c>
      <c r="AH31">
        <f>+AF31+AE31+AD31+AC31+AB31+AA31+Z31+Y31+X31+W31+V31+U31+T31+S31+R31+Q31+P31+O31+N31+M31+L31+K31+J31+I31+H31+G31+F31+E31+D31+C31</f>
        <v>971</v>
      </c>
    </row>
    <row r="32" spans="1:34" x14ac:dyDescent="0.3">
      <c r="A32" s="21" t="s">
        <v>76</v>
      </c>
      <c r="B32" s="21">
        <f>+[1]Treasury!B$11+[1]Treasury!B$15</f>
        <v>761</v>
      </c>
      <c r="C32" s="21">
        <f>+[1]Treasury!C$11+[1]Treasury!C$15</f>
        <v>32</v>
      </c>
      <c r="D32" s="21">
        <f>+[1]Treasury!D$11+[1]Treasury!D$15</f>
        <v>50</v>
      </c>
      <c r="E32" s="21">
        <f>+[1]Treasury!E$11+[1]Treasury!E$15</f>
        <v>23</v>
      </c>
      <c r="F32" s="21">
        <f>+[1]Treasury!F$11+[1]Treasury!F$15</f>
        <v>72</v>
      </c>
      <c r="G32" s="21">
        <f>+[1]Treasury!G$11+[1]Treasury!G$15</f>
        <v>44</v>
      </c>
      <c r="H32" s="21">
        <f>+[1]Treasury!H$11+[1]Treasury!H$15</f>
        <v>0</v>
      </c>
      <c r="I32" s="21">
        <f>+[1]Treasury!I$11+[1]Treasury!I$15</f>
        <v>2</v>
      </c>
      <c r="J32" s="21">
        <f>+[1]Treasury!J$11+[1]Treasury!J$15</f>
        <v>21</v>
      </c>
      <c r="K32" s="21">
        <f>+[1]Treasury!K$11+[1]Treasury!K$15</f>
        <v>0</v>
      </c>
      <c r="L32" s="21">
        <f>+[1]Treasury!L$11+[1]Treasury!L$15</f>
        <v>34</v>
      </c>
      <c r="M32" s="21">
        <f>+[1]Treasury!M$11+[1]Treasury!M$15</f>
        <v>14</v>
      </c>
      <c r="N32" s="21">
        <f>+[1]Treasury!N$11+[1]Treasury!N$15</f>
        <v>0</v>
      </c>
      <c r="O32" s="21">
        <f>+[1]Treasury!O$11+[1]Treasury!O$15</f>
        <v>39</v>
      </c>
      <c r="P32" s="21">
        <f>+[1]Treasury!P$11+[1]Treasury!P$15</f>
        <v>72</v>
      </c>
      <c r="Q32" s="21">
        <f>+[1]Treasury!Q$11+[1]Treasury!Q$15</f>
        <v>23</v>
      </c>
      <c r="R32" s="21">
        <f>+[1]Treasury!R$11+[1]Treasury!R$15</f>
        <v>29</v>
      </c>
      <c r="S32" s="21">
        <f>+[1]Treasury!S$11+[1]Treasury!S$15</f>
        <v>48</v>
      </c>
      <c r="T32" s="21">
        <f>+[1]Treasury!T$11+[1]Treasury!T$15</f>
        <v>56</v>
      </c>
      <c r="U32" s="21">
        <f>+[1]Treasury!U$11+[1]Treasury!U$15</f>
        <v>24</v>
      </c>
      <c r="V32" s="21">
        <f>+[1]Treasury!V$11+[1]Treasury!V$15</f>
        <v>28</v>
      </c>
      <c r="W32" s="21">
        <f>+[1]Treasury!W$11+[1]Treasury!W$15</f>
        <v>12</v>
      </c>
      <c r="X32" s="21">
        <f>+[1]Treasury!X$11+[1]Treasury!X$15</f>
        <v>28</v>
      </c>
      <c r="Y32" s="21">
        <f>+[1]Treasury!Y$11+[1]Treasury!Y$15</f>
        <v>20</v>
      </c>
      <c r="Z32" s="21">
        <f>+[1]Treasury!Z$11+[1]Treasury!Z$15</f>
        <v>8</v>
      </c>
      <c r="AA32" s="21">
        <f>+[1]Treasury!AA$11+[1]Treasury!AA$15</f>
        <v>0</v>
      </c>
      <c r="AB32" s="21">
        <f>+[1]Treasury!AB$11+[1]Treasury!AB$15</f>
        <v>0</v>
      </c>
      <c r="AC32" s="21">
        <f>+[1]Treasury!AC$11+[1]Treasury!AC$15</f>
        <v>15</v>
      </c>
      <c r="AD32" s="21">
        <f>+[1]Treasury!AD$11+[1]Treasury!AD$15</f>
        <v>25</v>
      </c>
      <c r="AE32" s="21">
        <f>+[1]Treasury!AE$11+[1]Treasury!AE$15</f>
        <v>28</v>
      </c>
      <c r="AF32" s="21">
        <f>+[1]Treasury!AF$11+[1]Treasury!AF$15</f>
        <v>14</v>
      </c>
      <c r="AH32">
        <f>+AF32+AE32+AD32+AC32+AB32+AA32+Z32+Y32+X32+W32+V32+U32+T32+S32+R32+Q32+P32+O32+N32+M32+L32+K32+J32+I32+H32+G32+F32+E32+D32+C32</f>
        <v>761</v>
      </c>
    </row>
    <row r="33" spans="1:34" x14ac:dyDescent="0.3">
      <c r="A33" s="31" t="s">
        <v>77</v>
      </c>
      <c r="B33" s="34">
        <f t="shared" ref="B33:AF33" si="9">+B32/B31</f>
        <v>0.78372811534500519</v>
      </c>
      <c r="C33" s="35">
        <f t="shared" si="9"/>
        <v>0.5</v>
      </c>
      <c r="D33" s="34">
        <f t="shared" si="9"/>
        <v>0.83333333333333337</v>
      </c>
      <c r="E33" s="34">
        <f t="shared" si="9"/>
        <v>1.1499999999999999</v>
      </c>
      <c r="F33" s="34">
        <f t="shared" si="9"/>
        <v>2.0571428571428569</v>
      </c>
      <c r="G33" s="34">
        <f t="shared" si="9"/>
        <v>1.1578947368421053</v>
      </c>
      <c r="H33" s="35">
        <f t="shared" si="9"/>
        <v>0</v>
      </c>
      <c r="I33" s="35">
        <f t="shared" si="9"/>
        <v>0.1</v>
      </c>
      <c r="J33" s="34">
        <f t="shared" si="9"/>
        <v>0.875</v>
      </c>
      <c r="K33" s="35">
        <f t="shared" si="9"/>
        <v>0</v>
      </c>
      <c r="L33" s="34">
        <f t="shared" si="9"/>
        <v>1.1724137931034482</v>
      </c>
      <c r="M33" s="34">
        <f t="shared" si="9"/>
        <v>0.77777777777777779</v>
      </c>
      <c r="N33" s="34" t="e">
        <f t="shared" si="9"/>
        <v>#DIV/0!</v>
      </c>
      <c r="O33" s="34">
        <f t="shared" si="9"/>
        <v>0.97499999999999998</v>
      </c>
      <c r="P33" s="34">
        <f t="shared" si="9"/>
        <v>0.9</v>
      </c>
      <c r="Q33" s="34">
        <f t="shared" si="9"/>
        <v>0.7931034482758621</v>
      </c>
      <c r="R33" s="34">
        <f t="shared" si="9"/>
        <v>0.82857142857142863</v>
      </c>
      <c r="S33" s="34">
        <f t="shared" si="9"/>
        <v>1.5483870967741935</v>
      </c>
      <c r="T33" s="34">
        <f t="shared" si="9"/>
        <v>1.6470588235294117</v>
      </c>
      <c r="U33" s="34">
        <f t="shared" si="9"/>
        <v>0.82758620689655171</v>
      </c>
      <c r="V33" s="34">
        <f t="shared" si="9"/>
        <v>0.84848484848484851</v>
      </c>
      <c r="W33" s="35">
        <f t="shared" si="9"/>
        <v>0.24</v>
      </c>
      <c r="X33" s="34">
        <f t="shared" si="9"/>
        <v>1.3333333333333333</v>
      </c>
      <c r="Y33" s="35">
        <f t="shared" si="9"/>
        <v>0.39215686274509803</v>
      </c>
      <c r="Z33" s="35">
        <f t="shared" si="9"/>
        <v>0.30769230769230771</v>
      </c>
      <c r="AA33" s="35">
        <f t="shared" si="9"/>
        <v>0</v>
      </c>
      <c r="AB33" s="35">
        <f t="shared" si="9"/>
        <v>0</v>
      </c>
      <c r="AC33" s="37">
        <f t="shared" si="9"/>
        <v>0.7142857142857143</v>
      </c>
      <c r="AD33" s="34">
        <f t="shared" si="9"/>
        <v>1.3888888888888888</v>
      </c>
      <c r="AE33" s="35">
        <f t="shared" si="9"/>
        <v>0.41176470588235292</v>
      </c>
      <c r="AF33" s="34">
        <f t="shared" si="9"/>
        <v>1.75</v>
      </c>
    </row>
    <row r="34" spans="1:34" ht="28.8" x14ac:dyDescent="0.3">
      <c r="A34" s="38" t="s">
        <v>83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</row>
    <row r="35" spans="1:34" x14ac:dyDescent="0.3">
      <c r="A35" s="21" t="s">
        <v>75</v>
      </c>
      <c r="B35" s="21">
        <f>+'[1]Grantee Name and #'!$J32</f>
        <v>918</v>
      </c>
      <c r="C35" s="21">
        <f>+'[1]Grantee Name and #'!$J2</f>
        <v>33</v>
      </c>
      <c r="D35" s="21">
        <f>+'[1]Grantee Name and #'!$J3</f>
        <v>45</v>
      </c>
      <c r="E35" s="21">
        <f>+'[1]Grantee Name and #'!$J4</f>
        <v>15</v>
      </c>
      <c r="F35" s="21">
        <f>+'[1]Grantee Name and #'!$J5</f>
        <v>25</v>
      </c>
      <c r="G35" s="21">
        <f>+'[1]Grantee Name and #'!$J6</f>
        <v>45</v>
      </c>
      <c r="H35" s="21">
        <f>+'[1]Grantee Name and #'!$J7</f>
        <v>32</v>
      </c>
      <c r="I35" s="21">
        <f>+'[1]Grantee Name and #'!$J8</f>
        <v>0</v>
      </c>
      <c r="J35" s="21">
        <f>+'[1]Grantee Name and #'!$J9</f>
        <v>18</v>
      </c>
      <c r="K35" s="21">
        <f>+'[1]Grantee Name and #'!$J10</f>
        <v>133</v>
      </c>
      <c r="L35" s="21">
        <f>+'[1]Grantee Name and #'!$J11</f>
        <v>13</v>
      </c>
      <c r="M35" s="21">
        <f>+'[1]Grantee Name and #'!$J12</f>
        <v>16</v>
      </c>
      <c r="N35" s="21">
        <f>+'[1]Grantee Name and #'!$J13</f>
        <v>0</v>
      </c>
      <c r="O35" s="21">
        <f>+'[1]Grantee Name and #'!$J14</f>
        <v>39</v>
      </c>
      <c r="P35" s="21">
        <f>+'[1]Grantee Name and #'!$J15</f>
        <v>75</v>
      </c>
      <c r="Q35" s="21">
        <f>+'[1]Grantee Name and #'!$J16</f>
        <v>23</v>
      </c>
      <c r="R35" s="21">
        <f>+'[1]Grantee Name and #'!$J17</f>
        <v>25</v>
      </c>
      <c r="S35" s="21">
        <f>+'[1]Grantee Name and #'!$J18</f>
        <v>24</v>
      </c>
      <c r="T35" s="21">
        <f>+'[1]Grantee Name and #'!$J19</f>
        <v>31</v>
      </c>
      <c r="U35" s="21">
        <f>+'[1]Grantee Name and #'!$J20</f>
        <v>29</v>
      </c>
      <c r="V35" s="21">
        <f>+'[1]Grantee Name and #'!$J21</f>
        <v>24</v>
      </c>
      <c r="W35" s="21">
        <f>+'[1]Grantee Name and #'!$J22</f>
        <v>47</v>
      </c>
      <c r="X35" s="21">
        <f>+'[1]Grantee Name and #'!$J23</f>
        <v>21</v>
      </c>
      <c r="Y35" s="21">
        <f>+'[1]Grantee Name and #'!$J24</f>
        <v>44</v>
      </c>
      <c r="Z35" s="21">
        <f>+'[1]Grantee Name and #'!$J25</f>
        <v>26</v>
      </c>
      <c r="AA35" s="21">
        <f>+'[1]Grantee Name and #'!$J26</f>
        <v>7</v>
      </c>
      <c r="AB35" s="21">
        <f>+'[1]Grantee Name and #'!$J27</f>
        <v>35</v>
      </c>
      <c r="AC35" s="21">
        <f>+'[1]Grantee Name and #'!$J28</f>
        <v>17</v>
      </c>
      <c r="AD35" s="21">
        <f>+'[1]Grantee Name and #'!$J29</f>
        <v>15</v>
      </c>
      <c r="AE35" s="21">
        <f>+'[1]Grantee Name and #'!$J30</f>
        <v>56</v>
      </c>
      <c r="AF35" s="21">
        <f>+'[1]Grantee Name and #'!$J31</f>
        <v>5</v>
      </c>
      <c r="AH35">
        <f t="shared" ref="AH35:AH36" si="10">+AF35+AE35+AD35+AC35+AB35+AA35+Z35+Y35+X35+W35+V35+U35+T35+S35+R35+Q35+P35+O35+N35+M35+L35+K35+J35+I35+H35+G35+F35+E35+D35+C35</f>
        <v>918</v>
      </c>
    </row>
    <row r="36" spans="1:34" x14ac:dyDescent="0.3">
      <c r="A36" s="21" t="s">
        <v>76</v>
      </c>
      <c r="B36" s="36" t="str">
        <f>+[1]Treasury!B$17</f>
        <v>159</v>
      </c>
      <c r="C36" s="36" t="str">
        <f>+[1]Treasury!C$17</f>
        <v>1</v>
      </c>
      <c r="D36" s="36" t="str">
        <f>+[1]Treasury!D$17</f>
        <v>3</v>
      </c>
      <c r="E36" s="36" t="str">
        <f>+[1]Treasury!E$17</f>
        <v>5</v>
      </c>
      <c r="F36" s="36" t="str">
        <f>+[1]Treasury!F$17</f>
        <v>32</v>
      </c>
      <c r="G36" s="36" t="str">
        <f>+[1]Treasury!G$17</f>
        <v>19</v>
      </c>
      <c r="H36" s="36" t="str">
        <f>+[1]Treasury!H$17</f>
        <v>0</v>
      </c>
      <c r="I36" s="36" t="str">
        <f>+[1]Treasury!I$17</f>
        <v>1</v>
      </c>
      <c r="J36" s="36" t="str">
        <f>+[1]Treasury!J$17</f>
        <v>15</v>
      </c>
      <c r="K36" s="36" t="str">
        <f>+[1]Treasury!K$17</f>
        <v>0</v>
      </c>
      <c r="L36" s="36" t="str">
        <f>+[1]Treasury!L$17</f>
        <v>1</v>
      </c>
      <c r="M36" s="36" t="str">
        <f>+[1]Treasury!M$17</f>
        <v>3</v>
      </c>
      <c r="N36" s="36" t="str">
        <f>+[1]Treasury!N$17</f>
        <v>0</v>
      </c>
      <c r="O36" s="36" t="str">
        <f>+[1]Treasury!O$17</f>
        <v>0</v>
      </c>
      <c r="P36" s="36" t="str">
        <f>+[1]Treasury!P$17</f>
        <v>0</v>
      </c>
      <c r="Q36" s="36" t="str">
        <f>+[1]Treasury!Q$17</f>
        <v>15</v>
      </c>
      <c r="R36" s="36" t="str">
        <f>+[1]Treasury!R$17</f>
        <v>0</v>
      </c>
      <c r="S36" s="36" t="str">
        <f>+[1]Treasury!S$17</f>
        <v>22</v>
      </c>
      <c r="T36" s="36" t="str">
        <f>+[1]Treasury!T$17</f>
        <v>13</v>
      </c>
      <c r="U36" s="36" t="str">
        <f>+[1]Treasury!U$17</f>
        <v>6</v>
      </c>
      <c r="V36" s="36" t="str">
        <f>+[1]Treasury!V$17</f>
        <v>0</v>
      </c>
      <c r="W36" s="36" t="str">
        <f>+[1]Treasury!W$17</f>
        <v>4</v>
      </c>
      <c r="X36" s="36" t="str">
        <f>+[1]Treasury!X$17</f>
        <v>12</v>
      </c>
      <c r="Y36" s="36" t="str">
        <f>+[1]Treasury!Y$17</f>
        <v>2</v>
      </c>
      <c r="Z36" s="36" t="str">
        <f>+[1]Treasury!Z$17</f>
        <v>0</v>
      </c>
      <c r="AA36" s="36" t="str">
        <f>+[1]Treasury!AA$17</f>
        <v>0</v>
      </c>
      <c r="AB36" s="36" t="str">
        <f>+[1]Treasury!AB$17</f>
        <v>0</v>
      </c>
      <c r="AC36" s="36" t="str">
        <f>+[1]Treasury!AC$17</f>
        <v>3</v>
      </c>
      <c r="AD36" s="36" t="str">
        <f>+[1]Treasury!AD$17</f>
        <v>2</v>
      </c>
      <c r="AE36" s="36" t="str">
        <f>+[1]Treasury!AE$17</f>
        <v>0</v>
      </c>
      <c r="AF36" s="36" t="str">
        <f>+[1]Treasury!AF$17</f>
        <v>0</v>
      </c>
      <c r="AH36">
        <f t="shared" si="10"/>
        <v>159</v>
      </c>
    </row>
    <row r="37" spans="1:34" x14ac:dyDescent="0.3">
      <c r="A37" s="21" t="s">
        <v>77</v>
      </c>
      <c r="B37" s="34">
        <f t="shared" ref="B37:AF37" si="11">+B36/B35</f>
        <v>0.17320261437908496</v>
      </c>
      <c r="C37" s="34">
        <f t="shared" si="11"/>
        <v>3.0303030303030304E-2</v>
      </c>
      <c r="D37" s="34">
        <f t="shared" si="11"/>
        <v>6.6666666666666666E-2</v>
      </c>
      <c r="E37" s="34">
        <f t="shared" si="11"/>
        <v>0.33333333333333331</v>
      </c>
      <c r="F37" s="34">
        <f t="shared" si="11"/>
        <v>1.28</v>
      </c>
      <c r="G37" s="34">
        <f t="shared" si="11"/>
        <v>0.42222222222222222</v>
      </c>
      <c r="H37" s="34">
        <f t="shared" si="11"/>
        <v>0</v>
      </c>
      <c r="I37" s="34" t="e">
        <f t="shared" si="11"/>
        <v>#DIV/0!</v>
      </c>
      <c r="J37" s="34">
        <f t="shared" si="11"/>
        <v>0.83333333333333337</v>
      </c>
      <c r="K37" s="34">
        <f t="shared" si="11"/>
        <v>0</v>
      </c>
      <c r="L37" s="34">
        <f t="shared" si="11"/>
        <v>7.6923076923076927E-2</v>
      </c>
      <c r="M37" s="34">
        <f t="shared" si="11"/>
        <v>0.1875</v>
      </c>
      <c r="N37" s="34" t="e">
        <f t="shared" si="11"/>
        <v>#DIV/0!</v>
      </c>
      <c r="O37" s="34">
        <f t="shared" si="11"/>
        <v>0</v>
      </c>
      <c r="P37" s="34">
        <f t="shared" si="11"/>
        <v>0</v>
      </c>
      <c r="Q37" s="34">
        <f t="shared" si="11"/>
        <v>0.65217391304347827</v>
      </c>
      <c r="R37" s="34">
        <f t="shared" si="11"/>
        <v>0</v>
      </c>
      <c r="S37" s="34">
        <f t="shared" si="11"/>
        <v>0.91666666666666663</v>
      </c>
      <c r="T37" s="34">
        <f t="shared" si="11"/>
        <v>0.41935483870967744</v>
      </c>
      <c r="U37" s="34">
        <f t="shared" si="11"/>
        <v>0.20689655172413793</v>
      </c>
      <c r="V37" s="34">
        <f t="shared" si="11"/>
        <v>0</v>
      </c>
      <c r="W37" s="34">
        <f t="shared" si="11"/>
        <v>8.5106382978723402E-2</v>
      </c>
      <c r="X37" s="34">
        <f t="shared" si="11"/>
        <v>0.5714285714285714</v>
      </c>
      <c r="Y37" s="34">
        <f t="shared" si="11"/>
        <v>4.5454545454545456E-2</v>
      </c>
      <c r="Z37" s="34">
        <f t="shared" si="11"/>
        <v>0</v>
      </c>
      <c r="AA37" s="34">
        <f t="shared" si="11"/>
        <v>0</v>
      </c>
      <c r="AB37" s="34">
        <f t="shared" si="11"/>
        <v>0</v>
      </c>
      <c r="AC37" s="34">
        <f t="shared" si="11"/>
        <v>0.17647058823529413</v>
      </c>
      <c r="AD37" s="34">
        <f t="shared" si="11"/>
        <v>0.13333333333333333</v>
      </c>
      <c r="AE37" s="34">
        <f t="shared" si="11"/>
        <v>0</v>
      </c>
      <c r="AF37" s="34">
        <f t="shared" si="11"/>
        <v>0</v>
      </c>
    </row>
    <row r="38" spans="1:34" ht="28.8" x14ac:dyDescent="0.3">
      <c r="A38" s="38" t="s">
        <v>84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</row>
    <row r="39" spans="1:34" x14ac:dyDescent="0.3">
      <c r="A39" s="21" t="s">
        <v>75</v>
      </c>
      <c r="B39" s="21">
        <f>+'[1]Grantee Name and #'!$K32</f>
        <v>544</v>
      </c>
      <c r="C39" s="21">
        <f>+'[1]Grantee Name and #'!$K2</f>
        <v>4</v>
      </c>
      <c r="D39" s="21">
        <f>+'[1]Grantee Name and #'!$K3</f>
        <v>60</v>
      </c>
      <c r="E39" s="21">
        <f>+'[1]Grantee Name and #'!$K4</f>
        <v>8</v>
      </c>
      <c r="F39" s="21">
        <f>+'[1]Grantee Name and #'!$K5</f>
        <v>0</v>
      </c>
      <c r="G39" s="21">
        <f>+'[1]Grantee Name and #'!$K6</f>
        <v>15</v>
      </c>
      <c r="H39" s="21">
        <f>+'[1]Grantee Name and #'!$K7</f>
        <v>10</v>
      </c>
      <c r="I39" s="21">
        <f>+'[1]Grantee Name and #'!$K8</f>
        <v>0</v>
      </c>
      <c r="J39" s="21">
        <f>+'[1]Grantee Name and #'!$K9</f>
        <v>18</v>
      </c>
      <c r="K39" s="21">
        <f>+'[1]Grantee Name and #'!$K10</f>
        <v>34</v>
      </c>
      <c r="L39" s="21">
        <f>+'[1]Grantee Name and #'!$K11</f>
        <v>0</v>
      </c>
      <c r="M39" s="21">
        <f>+'[1]Grantee Name and #'!$K12</f>
        <v>0</v>
      </c>
      <c r="N39" s="21">
        <f>+'[1]Grantee Name and #'!$K13</f>
        <v>0</v>
      </c>
      <c r="O39" s="21">
        <f>+'[1]Grantee Name and #'!$K14</f>
        <v>35</v>
      </c>
      <c r="P39" s="21">
        <f>+'[1]Grantee Name and #'!$K15</f>
        <v>65</v>
      </c>
      <c r="Q39" s="21">
        <f>+'[1]Grantee Name and #'!$K16</f>
        <v>0</v>
      </c>
      <c r="R39" s="21">
        <f>+'[1]Grantee Name and #'!$K17</f>
        <v>22</v>
      </c>
      <c r="S39" s="21">
        <f>+'[1]Grantee Name and #'!$K18</f>
        <v>20</v>
      </c>
      <c r="T39" s="21">
        <f>+'[1]Grantee Name and #'!$K19</f>
        <v>0</v>
      </c>
      <c r="U39" s="21">
        <f>+'[1]Grantee Name and #'!$K20</f>
        <v>29</v>
      </c>
      <c r="V39" s="21">
        <f>+'[1]Grantee Name and #'!$K21</f>
        <v>35</v>
      </c>
      <c r="W39" s="21">
        <f>+'[1]Grantee Name and #'!$K22</f>
        <v>49</v>
      </c>
      <c r="X39" s="21">
        <f>+'[1]Grantee Name and #'!$K23</f>
        <v>21</v>
      </c>
      <c r="Y39" s="21">
        <f>+'[1]Grantee Name and #'!$K24</f>
        <v>44</v>
      </c>
      <c r="Z39" s="21">
        <f>+'[1]Grantee Name and #'!$K25</f>
        <v>0</v>
      </c>
      <c r="AA39" s="21">
        <f>+'[1]Grantee Name and #'!$K26</f>
        <v>7</v>
      </c>
      <c r="AB39" s="21">
        <f>+'[1]Grantee Name and #'!$K27</f>
        <v>35</v>
      </c>
      <c r="AC39" s="21">
        <f>+'[1]Grantee Name and #'!$K28</f>
        <v>17</v>
      </c>
      <c r="AD39" s="21">
        <f>+'[1]Grantee Name and #'!$K29</f>
        <v>15</v>
      </c>
      <c r="AE39" s="21">
        <f>+'[1]Grantee Name and #'!$K30</f>
        <v>0</v>
      </c>
      <c r="AF39" s="21">
        <f>+'[1]Grantee Name and #'!$K31</f>
        <v>1</v>
      </c>
      <c r="AH39">
        <f t="shared" ref="AH39:AH40" si="12">+AF39+AE39+AD39+AC39+AB39+AA39+Z39+Y39+X39+W39+V39+U39+T39+S39+R39+Q39+P39+O39+N39+M39+L39+K39+J39+I39+H39+G39+F39+E39+D39+C39</f>
        <v>544</v>
      </c>
    </row>
    <row r="40" spans="1:34" x14ac:dyDescent="0.3">
      <c r="A40" s="21" t="s">
        <v>76</v>
      </c>
      <c r="B40" s="36" t="str">
        <f>+[1]Treasury!B$19</f>
        <v>238</v>
      </c>
      <c r="C40" s="36" t="str">
        <f>+[1]Treasury!C$19</f>
        <v>5</v>
      </c>
      <c r="D40" s="36" t="str">
        <f>+[1]Treasury!D$19</f>
        <v>7</v>
      </c>
      <c r="E40" s="36" t="str">
        <f>+[1]Treasury!E$19</f>
        <v>1</v>
      </c>
      <c r="F40" s="36" t="str">
        <f>+[1]Treasury!F$19</f>
        <v>17</v>
      </c>
      <c r="G40" s="36" t="str">
        <f>+[1]Treasury!G$19</f>
        <v>7</v>
      </c>
      <c r="H40" s="36" t="str">
        <f>+[1]Treasury!H$19</f>
        <v>0</v>
      </c>
      <c r="I40" s="36" t="str">
        <f>+[1]Treasury!I$19</f>
        <v>1</v>
      </c>
      <c r="J40" s="36" t="str">
        <f>+[1]Treasury!J$19</f>
        <v>16</v>
      </c>
      <c r="K40" s="36" t="str">
        <f>+[1]Treasury!K$19</f>
        <v>0</v>
      </c>
      <c r="L40" s="36" t="str">
        <f>+[1]Treasury!L$19</f>
        <v>13</v>
      </c>
      <c r="M40" s="36" t="str">
        <f>+[1]Treasury!M$19</f>
        <v>6</v>
      </c>
      <c r="N40" s="36" t="str">
        <f>+[1]Treasury!N$19</f>
        <v>0</v>
      </c>
      <c r="O40" s="36" t="str">
        <f>+[1]Treasury!O$19</f>
        <v>11</v>
      </c>
      <c r="P40" s="36" t="str">
        <f>+[1]Treasury!P$19</f>
        <v>47</v>
      </c>
      <c r="Q40" s="36" t="str">
        <f>+[1]Treasury!Q$19</f>
        <v>7</v>
      </c>
      <c r="R40" s="36" t="str">
        <f>+[1]Treasury!R$19</f>
        <v>1</v>
      </c>
      <c r="S40" s="36" t="str">
        <f>+[1]Treasury!S$19</f>
        <v>1</v>
      </c>
      <c r="T40" s="36" t="str">
        <f>+[1]Treasury!T$19</f>
        <v>16</v>
      </c>
      <c r="U40" s="36" t="str">
        <f>+[1]Treasury!U$19</f>
        <v>12</v>
      </c>
      <c r="V40" s="36" t="str">
        <f>+[1]Treasury!V$19</f>
        <v>9</v>
      </c>
      <c r="W40" s="36" t="str">
        <f>+[1]Treasury!W$19</f>
        <v>2</v>
      </c>
      <c r="X40" s="36" t="str">
        <f>+[1]Treasury!X$19</f>
        <v>2</v>
      </c>
      <c r="Y40" s="36" t="str">
        <f>+[1]Treasury!Y$19</f>
        <v>18</v>
      </c>
      <c r="Z40" s="36" t="str">
        <f>+[1]Treasury!Z$19</f>
        <v>0</v>
      </c>
      <c r="AA40" s="36" t="str">
        <f>+[1]Treasury!AA$19</f>
        <v>0</v>
      </c>
      <c r="AB40" s="36" t="str">
        <f>+[1]Treasury!AB$19</f>
        <v>0</v>
      </c>
      <c r="AC40" s="36" t="str">
        <f>+[1]Treasury!AC$19</f>
        <v>7</v>
      </c>
      <c r="AD40" s="36" t="str">
        <f>+[1]Treasury!AD$19</f>
        <v>17</v>
      </c>
      <c r="AE40" s="36" t="str">
        <f>+[1]Treasury!AE$19</f>
        <v>10</v>
      </c>
      <c r="AF40" s="36" t="str">
        <f>+[1]Treasury!AF$19</f>
        <v>5</v>
      </c>
      <c r="AH40">
        <f t="shared" si="12"/>
        <v>238</v>
      </c>
    </row>
    <row r="41" spans="1:34" x14ac:dyDescent="0.3">
      <c r="A41" s="21" t="s">
        <v>77</v>
      </c>
      <c r="B41" s="34">
        <f t="shared" ref="B41:AF41" si="13">+B40/B39</f>
        <v>0.4375</v>
      </c>
      <c r="C41" s="34">
        <f t="shared" si="13"/>
        <v>1.25</v>
      </c>
      <c r="D41" s="35">
        <f t="shared" si="13"/>
        <v>0.11666666666666667</v>
      </c>
      <c r="E41" s="35">
        <f t="shared" si="13"/>
        <v>0.125</v>
      </c>
      <c r="F41" s="34" t="e">
        <f t="shared" si="13"/>
        <v>#DIV/0!</v>
      </c>
      <c r="G41" s="35">
        <f t="shared" si="13"/>
        <v>0.46666666666666667</v>
      </c>
      <c r="H41" s="35">
        <f t="shared" si="13"/>
        <v>0</v>
      </c>
      <c r="I41" s="34" t="e">
        <f t="shared" si="13"/>
        <v>#DIV/0!</v>
      </c>
      <c r="J41" s="34">
        <f t="shared" si="13"/>
        <v>0.88888888888888884</v>
      </c>
      <c r="K41" s="35">
        <f t="shared" si="13"/>
        <v>0</v>
      </c>
      <c r="L41" s="34" t="e">
        <f t="shared" si="13"/>
        <v>#DIV/0!</v>
      </c>
      <c r="M41" s="34" t="e">
        <f t="shared" si="13"/>
        <v>#DIV/0!</v>
      </c>
      <c r="N41" s="34" t="e">
        <f t="shared" si="13"/>
        <v>#DIV/0!</v>
      </c>
      <c r="O41" s="34">
        <f t="shared" si="13"/>
        <v>0.31428571428571428</v>
      </c>
      <c r="P41" s="34">
        <f t="shared" si="13"/>
        <v>0.72307692307692306</v>
      </c>
      <c r="Q41" s="34" t="e">
        <f t="shared" si="13"/>
        <v>#DIV/0!</v>
      </c>
      <c r="R41" s="35">
        <f t="shared" si="13"/>
        <v>4.5454545454545456E-2</v>
      </c>
      <c r="S41" s="35">
        <f t="shared" si="13"/>
        <v>0.05</v>
      </c>
      <c r="T41" s="34" t="e">
        <f t="shared" si="13"/>
        <v>#DIV/0!</v>
      </c>
      <c r="U41" s="35">
        <f t="shared" si="13"/>
        <v>0.41379310344827586</v>
      </c>
      <c r="V41" s="35">
        <f t="shared" si="13"/>
        <v>0.25714285714285712</v>
      </c>
      <c r="W41" s="35">
        <f t="shared" si="13"/>
        <v>4.0816326530612242E-2</v>
      </c>
      <c r="X41" s="35">
        <f t="shared" si="13"/>
        <v>9.5238095238095233E-2</v>
      </c>
      <c r="Y41" s="35">
        <f t="shared" si="13"/>
        <v>0.40909090909090912</v>
      </c>
      <c r="Z41" s="34" t="e">
        <f t="shared" si="13"/>
        <v>#DIV/0!</v>
      </c>
      <c r="AA41" s="35">
        <f t="shared" si="13"/>
        <v>0</v>
      </c>
      <c r="AB41" s="35">
        <f t="shared" si="13"/>
        <v>0</v>
      </c>
      <c r="AC41" s="35">
        <f t="shared" si="13"/>
        <v>0.41176470588235292</v>
      </c>
      <c r="AD41" s="34">
        <f t="shared" si="13"/>
        <v>1.1333333333333333</v>
      </c>
      <c r="AE41" s="34" t="e">
        <f t="shared" si="13"/>
        <v>#DIV/0!</v>
      </c>
      <c r="AF41" s="34">
        <f t="shared" si="13"/>
        <v>5</v>
      </c>
    </row>
    <row r="45" spans="1:34" x14ac:dyDescent="0.3">
      <c r="A45" s="39" t="s">
        <v>85</v>
      </c>
      <c r="B45" s="40">
        <v>45894</v>
      </c>
      <c r="C45" s="40">
        <v>45925</v>
      </c>
      <c r="D45" s="40">
        <v>45955</v>
      </c>
      <c r="E45" s="40">
        <v>45986</v>
      </c>
      <c r="F45" s="40">
        <v>46016</v>
      </c>
      <c r="G45" s="40">
        <v>1</v>
      </c>
      <c r="H45" s="40">
        <v>45683</v>
      </c>
      <c r="I45" s="40">
        <v>45714</v>
      </c>
      <c r="J45" s="40">
        <v>45742</v>
      </c>
      <c r="K45" s="40">
        <v>45773</v>
      </c>
      <c r="L45" s="40">
        <v>45803</v>
      </c>
      <c r="M45" s="40">
        <v>45834</v>
      </c>
      <c r="N45" s="40">
        <v>45864</v>
      </c>
      <c r="O45" s="40">
        <v>45895</v>
      </c>
      <c r="P45" s="40">
        <v>45926</v>
      </c>
    </row>
    <row r="46" spans="1:34" x14ac:dyDescent="0.3">
      <c r="A46" t="s">
        <v>86</v>
      </c>
      <c r="B46" s="41">
        <v>0.45</v>
      </c>
      <c r="C46" s="41">
        <f>+B46+0.039</f>
        <v>0.48899999999999999</v>
      </c>
      <c r="D46" s="41">
        <f t="shared" ref="D46:P46" si="14">+C46+0.039</f>
        <v>0.52800000000000002</v>
      </c>
      <c r="E46" s="41">
        <f t="shared" si="14"/>
        <v>0.56700000000000006</v>
      </c>
      <c r="F46" s="41">
        <f t="shared" si="14"/>
        <v>0.60600000000000009</v>
      </c>
      <c r="G46" s="41">
        <f t="shared" si="14"/>
        <v>0.64500000000000013</v>
      </c>
      <c r="H46" s="41">
        <f t="shared" si="14"/>
        <v>0.68400000000000016</v>
      </c>
      <c r="I46" s="41">
        <f t="shared" si="14"/>
        <v>0.7230000000000002</v>
      </c>
      <c r="J46" s="41">
        <f t="shared" si="14"/>
        <v>0.76200000000000023</v>
      </c>
      <c r="K46" s="41">
        <f t="shared" si="14"/>
        <v>0.80100000000000027</v>
      </c>
      <c r="L46" s="41">
        <f t="shared" si="14"/>
        <v>0.8400000000000003</v>
      </c>
      <c r="M46" s="41">
        <f t="shared" si="14"/>
        <v>0.87900000000000034</v>
      </c>
      <c r="N46" s="41">
        <f t="shared" si="14"/>
        <v>0.91800000000000037</v>
      </c>
      <c r="O46" s="41">
        <f t="shared" si="14"/>
        <v>0.95700000000000041</v>
      </c>
      <c r="P46" s="41">
        <f t="shared" si="14"/>
        <v>0.99600000000000044</v>
      </c>
    </row>
  </sheetData>
  <mergeCells count="1">
    <mergeCell ref="A1:B1"/>
  </mergeCells>
  <pageMargins left="0.7" right="0.7" top="0.75" bottom="0.75" header="0.3" footer="0.3"/>
  <pageSetup paperSize="5" scale="63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52569ECEA4A742A2C5974F57977DA4" ma:contentTypeVersion="5" ma:contentTypeDescription="Create a new document." ma:contentTypeScope="" ma:versionID="79c9f2753a94edf9e8c03015e3e7977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D6B244B-FE84-47AE-8F76-3D5987DDB4B9}"/>
</file>

<file path=customXml/itemProps2.xml><?xml version="1.0" encoding="utf-8"?>
<ds:datastoreItem xmlns:ds="http://schemas.openxmlformats.org/officeDocument/2006/customXml" ds:itemID="{0280CC22-8E21-4201-946D-5635B997D6BF}"/>
</file>

<file path=customXml/itemProps3.xml><?xml version="1.0" encoding="utf-8"?>
<ds:datastoreItem xmlns:ds="http://schemas.openxmlformats.org/officeDocument/2006/customXml" ds:itemID="{20F1BC99-DB3A-48E2-8612-1F1F0B426A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Julio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Stone, Tammy</dc:creator>
  <cp:lastModifiedBy>Stone, Tammy</cp:lastModifiedBy>
  <dcterms:created xsi:type="dcterms:W3CDTF">2026-05-21T17:03:03Z</dcterms:created>
  <dcterms:modified xsi:type="dcterms:W3CDTF">2026-05-21T17:04:12Z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0x010100CE52569ECEA4A742A2C5974F57977DA4</vt:lpwstr>
  </property>
</Properties>
</file>