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15" windowWidth="21075" windowHeight="9510" tabRatio="952"/>
  </bookViews>
  <sheets>
    <sheet name="General Instructions" sheetId="31" r:id="rId1"/>
    <sheet name="Section A" sheetId="1" r:id="rId2"/>
    <sheet name="Section A - ICI" sheetId="26" r:id="rId3"/>
    <sheet name="Section B - Cash" sheetId="8" r:id="rId4"/>
    <sheet name="Section B - In-Kind" sheetId="32" r:id="rId5"/>
    <sheet name="Section B - Leverage" sheetId="38" r:id="rId6"/>
    <sheet name="Certification " sheetId="5" r:id="rId7"/>
    <sheet name="Sheet1" sheetId="7" state="hidden" r:id="rId8"/>
    <sheet name="FFATA Form" sheetId="30" r:id="rId9"/>
    <sheet name="Personnel" sheetId="9" r:id="rId10"/>
    <sheet name="Fringe Benefits" sheetId="10" r:id="rId11"/>
    <sheet name="Travel" sheetId="11" r:id="rId12"/>
    <sheet name="Equipment " sheetId="12" r:id="rId13"/>
    <sheet name="Supplies" sheetId="13" r:id="rId14"/>
    <sheet name="Contractual Services" sheetId="14" r:id="rId15"/>
    <sheet name="Consultant" sheetId="15" r:id="rId16"/>
    <sheet name="Construction " sheetId="16" r:id="rId17"/>
    <sheet name="Occupancy " sheetId="17" r:id="rId18"/>
    <sheet name="R &amp; D " sheetId="18" r:id="rId19"/>
    <sheet name="Telecommunications " sheetId="19" r:id="rId20"/>
    <sheet name="Training &amp; Education" sheetId="20" r:id="rId21"/>
    <sheet name="Direct Administrative " sheetId="21" r:id="rId22"/>
    <sheet name="Miscellaneous (other) Costs " sheetId="22" r:id="rId23"/>
    <sheet name="Direct" sheetId="23" r:id="rId24"/>
    <sheet name="Work Based" sheetId="33" r:id="rId25"/>
    <sheet name="Supportive" sheetId="34" r:id="rId26"/>
    <sheet name="Other Program" sheetId="39" r:id="rId27"/>
    <sheet name="Indirect Costs " sheetId="24" r:id="rId28"/>
    <sheet name="Narrative Summary " sheetId="25" r:id="rId29"/>
    <sheet name="Agency Approval" sheetId="29" r:id="rId30"/>
  </sheets>
  <definedNames>
    <definedName name="OLE_LINK1" localSheetId="29">'Agency Approval'!#REF!</definedName>
    <definedName name="OLE_LINK2" localSheetId="29">'Agency Approval'!#REF!</definedName>
    <definedName name="OLE_LINK4" localSheetId="0">'General Instructions'!#REF!</definedName>
    <definedName name="_xlnm.Print_Area" localSheetId="16">'Construction '!$A$1:$G$49</definedName>
    <definedName name="_xlnm.Print_Area" localSheetId="15">Consultant!$A$1:$I$61</definedName>
    <definedName name="_xlnm.Print_Area" localSheetId="14">'Contractual Services'!$A$1:$G$61</definedName>
    <definedName name="_xlnm.Print_Area" localSheetId="23">Direct!$A$1:$G$58</definedName>
    <definedName name="_xlnm.Print_Area" localSheetId="21">'Direct Administrative '!$A$1:$H$54</definedName>
    <definedName name="_xlnm.Print_Area" localSheetId="12">'Equipment '!$A$1:$G$52</definedName>
    <definedName name="_xlnm.Print_Area" localSheetId="10">'Fringe Benefits'!$A$1:$H$58</definedName>
    <definedName name="_xlnm.Print_Area" localSheetId="0">'General Instructions'!$A$1:$P$110</definedName>
    <definedName name="_xlnm.Print_Area" localSheetId="27">'Indirect Costs '!$A$1:$H$55</definedName>
    <definedName name="_xlnm.Print_Area" localSheetId="22">'Miscellaneous (other) Costs '!$A$1:$G$53</definedName>
    <definedName name="_xlnm.Print_Area" localSheetId="28">'Narrative Summary '!$A$1:$H$60</definedName>
    <definedName name="_xlnm.Print_Area" localSheetId="17">'Occupancy '!$A$1:$H$56</definedName>
    <definedName name="_xlnm.Print_Area" localSheetId="26">'Other Program'!$A$1:$G$58</definedName>
    <definedName name="_xlnm.Print_Area" localSheetId="9">Personnel!$A$1:$H$59</definedName>
    <definedName name="_xlnm.Print_Area" localSheetId="18">'R &amp; D '!$A$1:$G$54</definedName>
    <definedName name="_xlnm.Print_Area" localSheetId="1">'Section A'!$A$1:$F$50</definedName>
    <definedName name="_xlnm.Print_Area" localSheetId="2">'Section A - ICI'!$B$1:$L$30</definedName>
    <definedName name="_xlnm.Print_Area" localSheetId="3">'Section B - Cash'!$A$1:$F$54</definedName>
    <definedName name="_xlnm.Print_Area" localSheetId="4">'Section B - In-Kind'!$A$1:$F$54</definedName>
    <definedName name="_xlnm.Print_Area" localSheetId="5">'Section B - Leverage'!$A$1:$F$54</definedName>
    <definedName name="_xlnm.Print_Area" localSheetId="13">Supplies!$A$1:$H$61</definedName>
    <definedName name="_xlnm.Print_Area" localSheetId="25">Supportive!$A$1:$G$58</definedName>
    <definedName name="_xlnm.Print_Area" localSheetId="19">'Telecommunications '!$A$1:$G$56</definedName>
    <definedName name="_xlnm.Print_Area" localSheetId="20">'Training &amp; Education'!$A$1:$G$56</definedName>
    <definedName name="_xlnm.Print_Area" localSheetId="11">Travel!$A$1:$I$59</definedName>
    <definedName name="_xlnm.Print_Area" localSheetId="24">'Work Based'!$A$1:$G$58</definedName>
    <definedName name="_xlnm.Print_Titles" localSheetId="28">'Narrative Summary '!$A:$A,'Narrative Summary '!$3:$3</definedName>
  </definedNames>
  <calcPr calcId="145621"/>
</workbook>
</file>

<file path=xl/calcChain.xml><?xml version="1.0" encoding="utf-8"?>
<calcChain xmlns="http://schemas.openxmlformats.org/spreadsheetml/2006/main">
  <c r="G9" i="39" l="1"/>
  <c r="G11" i="18"/>
  <c r="G36" i="18" s="1"/>
  <c r="H12" i="17"/>
  <c r="I18" i="15"/>
  <c r="I19" i="15" s="1"/>
  <c r="H11" i="17"/>
  <c r="I9" i="15"/>
  <c r="I10" i="15" s="1"/>
  <c r="E31" i="25"/>
  <c r="F31" i="25"/>
  <c r="G31" i="25"/>
  <c r="D11" i="25"/>
  <c r="E11" i="25"/>
  <c r="F11" i="25"/>
  <c r="G11" i="25"/>
  <c r="G32" i="39"/>
  <c r="G33" i="39" s="1"/>
  <c r="G56" i="39" s="1"/>
  <c r="C48" i="38" s="1"/>
  <c r="F48" i="38" s="1"/>
  <c r="G29" i="39"/>
  <c r="G30" i="39" s="1"/>
  <c r="G55" i="39" s="1"/>
  <c r="C47" i="38" s="1"/>
  <c r="F47" i="38" s="1"/>
  <c r="G26" i="39"/>
  <c r="G27" i="39" s="1"/>
  <c r="G51" i="39" s="1"/>
  <c r="F39" i="25" s="1"/>
  <c r="G23" i="39"/>
  <c r="G24" i="39" s="1"/>
  <c r="G50" i="39" s="1"/>
  <c r="C47" i="32" s="1"/>
  <c r="F47" i="32" s="1"/>
  <c r="G20" i="39"/>
  <c r="G21" i="39" s="1"/>
  <c r="G46" i="39" s="1"/>
  <c r="C48" i="8" s="1"/>
  <c r="G17" i="39"/>
  <c r="G18" i="39" s="1"/>
  <c r="G45" i="39" s="1"/>
  <c r="C47" i="8" s="1"/>
  <c r="F47" i="8" s="1"/>
  <c r="G14" i="39"/>
  <c r="G13" i="39"/>
  <c r="G12" i="39"/>
  <c r="G15" i="39" s="1"/>
  <c r="G40" i="39" s="1"/>
  <c r="D39" i="25" s="1"/>
  <c r="G8" i="39"/>
  <c r="G7" i="39"/>
  <c r="G1" i="39"/>
  <c r="E45" i="1"/>
  <c r="D45" i="1"/>
  <c r="C29" i="1" l="1"/>
  <c r="D23" i="25"/>
  <c r="G39" i="25"/>
  <c r="O39" i="25" s="1"/>
  <c r="G38" i="25"/>
  <c r="O38" i="25" s="1"/>
  <c r="F38" i="25"/>
  <c r="N38" i="25" s="1"/>
  <c r="C48" i="32"/>
  <c r="N39" i="25" s="1"/>
  <c r="F48" i="8"/>
  <c r="E39" i="25"/>
  <c r="M39" i="25" s="1"/>
  <c r="E38" i="25"/>
  <c r="M38" i="25" s="1"/>
  <c r="C44" i="1"/>
  <c r="L39" i="25" s="1"/>
  <c r="G10" i="39"/>
  <c r="G39" i="39" s="1"/>
  <c r="G58" i="39" s="1"/>
  <c r="H13" i="17"/>
  <c r="H38" i="17" s="1"/>
  <c r="I44" i="15"/>
  <c r="H31" i="25"/>
  <c r="H11" i="25"/>
  <c r="F44" i="1"/>
  <c r="F29" i="1"/>
  <c r="C24" i="1" l="1"/>
  <c r="F24" i="1" s="1"/>
  <c r="D17" i="25"/>
  <c r="C27" i="1"/>
  <c r="F27" i="1" s="1"/>
  <c r="D21" i="25"/>
  <c r="F48" i="32"/>
  <c r="H39" i="25"/>
  <c r="C43" i="1"/>
  <c r="F43" i="1" s="1"/>
  <c r="D38" i="25"/>
  <c r="D30" i="25"/>
  <c r="G15" i="22"/>
  <c r="G16" i="22" s="1"/>
  <c r="G41" i="22" s="1"/>
  <c r="H18" i="17"/>
  <c r="H19" i="17" s="1"/>
  <c r="H44" i="17" s="1"/>
  <c r="E21" i="25" s="1"/>
  <c r="E49" i="8"/>
  <c r="D49" i="8"/>
  <c r="E49" i="32"/>
  <c r="D49" i="32"/>
  <c r="E49" i="38"/>
  <c r="D49" i="38"/>
  <c r="H29" i="24"/>
  <c r="H30" i="24" s="1"/>
  <c r="H53" i="24" s="1"/>
  <c r="G41" i="25" s="1"/>
  <c r="H26" i="24"/>
  <c r="H27" i="24" s="1"/>
  <c r="H52" i="24" s="1"/>
  <c r="G40" i="25" s="1"/>
  <c r="G32" i="34"/>
  <c r="G33" i="34" s="1"/>
  <c r="G56" i="34" s="1"/>
  <c r="G37" i="25" s="1"/>
  <c r="G29" i="34"/>
  <c r="G30" i="34" s="1"/>
  <c r="G55" i="34" s="1"/>
  <c r="G36" i="25" s="1"/>
  <c r="G26" i="34"/>
  <c r="G27" i="34" s="1"/>
  <c r="G51" i="34" s="1"/>
  <c r="C46" i="32" s="1"/>
  <c r="F46" i="32" s="1"/>
  <c r="G23" i="34"/>
  <c r="G24" i="34" s="1"/>
  <c r="G50" i="34" s="1"/>
  <c r="C45" i="32" s="1"/>
  <c r="G20" i="34"/>
  <c r="G21" i="34" s="1"/>
  <c r="G46" i="34" s="1"/>
  <c r="C46" i="8" s="1"/>
  <c r="F46" i="8" s="1"/>
  <c r="G17" i="34"/>
  <c r="G18" i="34" s="1"/>
  <c r="G45" i="34" s="1"/>
  <c r="G14" i="34"/>
  <c r="G13" i="34"/>
  <c r="G12" i="34"/>
  <c r="G9" i="34"/>
  <c r="G8" i="34"/>
  <c r="G7" i="34"/>
  <c r="G1" i="34"/>
  <c r="G32" i="33"/>
  <c r="G33" i="33" s="1"/>
  <c r="G56" i="33" s="1"/>
  <c r="G35" i="25" s="1"/>
  <c r="G29" i="33"/>
  <c r="G30" i="33" s="1"/>
  <c r="G55" i="33" s="1"/>
  <c r="G34" i="25" s="1"/>
  <c r="G26" i="33"/>
  <c r="G27" i="33" s="1"/>
  <c r="G51" i="33" s="1"/>
  <c r="C44" i="32" s="1"/>
  <c r="F44" i="32" s="1"/>
  <c r="G23" i="33"/>
  <c r="G24" i="33" s="1"/>
  <c r="G50" i="33" s="1"/>
  <c r="C43" i="32" s="1"/>
  <c r="G20" i="33"/>
  <c r="G21" i="33" s="1"/>
  <c r="G46" i="33" s="1"/>
  <c r="C44" i="8" s="1"/>
  <c r="F44" i="8" s="1"/>
  <c r="G17" i="33"/>
  <c r="G18" i="33" s="1"/>
  <c r="G45" i="33" s="1"/>
  <c r="G14" i="33"/>
  <c r="G13" i="33"/>
  <c r="G12" i="33"/>
  <c r="G9" i="33"/>
  <c r="G8" i="33"/>
  <c r="G7" i="33"/>
  <c r="G1" i="33"/>
  <c r="G32" i="23"/>
  <c r="G33" i="23" s="1"/>
  <c r="G56" i="23" s="1"/>
  <c r="G33" i="25" s="1"/>
  <c r="G29" i="23"/>
  <c r="G30" i="23" s="1"/>
  <c r="G55" i="23" s="1"/>
  <c r="G32" i="25" s="1"/>
  <c r="G27" i="22"/>
  <c r="G28" i="22" s="1"/>
  <c r="G51" i="22" s="1"/>
  <c r="G24" i="22"/>
  <c r="G25" i="22" s="1"/>
  <c r="G50" i="22" s="1"/>
  <c r="G30" i="25" s="1"/>
  <c r="G21" i="22"/>
  <c r="G22" i="22" s="1"/>
  <c r="G46" i="22" s="1"/>
  <c r="H28" i="21"/>
  <c r="H29" i="21" s="1"/>
  <c r="H52" i="21" s="1"/>
  <c r="G29" i="25" s="1"/>
  <c r="H25" i="21"/>
  <c r="H26" i="21" s="1"/>
  <c r="H51" i="21" s="1"/>
  <c r="G28" i="25" s="1"/>
  <c r="G30" i="20"/>
  <c r="G31" i="20" s="1"/>
  <c r="G54" i="20" s="1"/>
  <c r="G27" i="25" s="1"/>
  <c r="G27" i="20"/>
  <c r="G28" i="20" s="1"/>
  <c r="G53" i="20" s="1"/>
  <c r="G26" i="25" s="1"/>
  <c r="G30" i="19"/>
  <c r="G31" i="19" s="1"/>
  <c r="G54" i="19" s="1"/>
  <c r="G25" i="25" s="1"/>
  <c r="G27" i="19"/>
  <c r="G28" i="19" s="1"/>
  <c r="G53" i="19" s="1"/>
  <c r="G24" i="25" s="1"/>
  <c r="G29" i="18"/>
  <c r="G52" i="18" s="1"/>
  <c r="G23" i="18"/>
  <c r="G47" i="18" s="1"/>
  <c r="F23" i="25" s="1"/>
  <c r="G17" i="18"/>
  <c r="G42" i="18" s="1"/>
  <c r="E23" i="25" s="1"/>
  <c r="G26" i="18"/>
  <c r="G51" i="18" s="1"/>
  <c r="C32" i="38" s="1"/>
  <c r="H30" i="17"/>
  <c r="H31" i="17" s="1"/>
  <c r="H54" i="17" s="1"/>
  <c r="G21" i="25" s="1"/>
  <c r="H24" i="17"/>
  <c r="H25" i="17" s="1"/>
  <c r="H49" i="17" s="1"/>
  <c r="F21" i="25" s="1"/>
  <c r="H27" i="17"/>
  <c r="H28" i="17" s="1"/>
  <c r="H53" i="17" s="1"/>
  <c r="G20" i="25" s="1"/>
  <c r="C50" i="38" l="1"/>
  <c r="O40" i="25" s="1"/>
  <c r="L38" i="25"/>
  <c r="H38" i="25"/>
  <c r="C46" i="38"/>
  <c r="O37" i="25" s="1"/>
  <c r="E37" i="25"/>
  <c r="C31" i="8"/>
  <c r="F31" i="8" s="1"/>
  <c r="M37" i="25"/>
  <c r="C52" i="38"/>
  <c r="F52" i="38" s="1"/>
  <c r="E36" i="25"/>
  <c r="F36" i="25"/>
  <c r="N36" i="25" s="1"/>
  <c r="F37" i="25"/>
  <c r="N37" i="25" s="1"/>
  <c r="C45" i="38"/>
  <c r="O36" i="25" s="1"/>
  <c r="C44" i="38"/>
  <c r="O35" i="25" s="1"/>
  <c r="C43" i="38"/>
  <c r="O34" i="25" s="1"/>
  <c r="F35" i="25"/>
  <c r="N35" i="25" s="1"/>
  <c r="F34" i="25"/>
  <c r="N34" i="25" s="1"/>
  <c r="E35" i="25"/>
  <c r="M35" i="25" s="1"/>
  <c r="E34" i="25"/>
  <c r="C43" i="8"/>
  <c r="C42" i="38"/>
  <c r="O33" i="25" s="1"/>
  <c r="C41" i="38"/>
  <c r="O32" i="25" s="1"/>
  <c r="C40" i="38"/>
  <c r="O30" i="25" s="1"/>
  <c r="C39" i="38"/>
  <c r="O29" i="25" s="1"/>
  <c r="C38" i="38"/>
  <c r="O28" i="25" s="1"/>
  <c r="C37" i="38"/>
  <c r="O27" i="25" s="1"/>
  <c r="C36" i="38"/>
  <c r="O26" i="25" s="1"/>
  <c r="C35" i="38"/>
  <c r="O25" i="25" s="1"/>
  <c r="C34" i="38"/>
  <c r="O24" i="25" s="1"/>
  <c r="G23" i="25"/>
  <c r="H23" i="25" s="1"/>
  <c r="C33" i="38"/>
  <c r="F33" i="38" s="1"/>
  <c r="G22" i="25"/>
  <c r="O22" i="25" s="1"/>
  <c r="C33" i="32"/>
  <c r="F33" i="32" s="1"/>
  <c r="C33" i="8"/>
  <c r="F33" i="8" s="1"/>
  <c r="C31" i="38"/>
  <c r="F31" i="38" s="1"/>
  <c r="C30" i="38"/>
  <c r="O20" i="25" s="1"/>
  <c r="C31" i="32"/>
  <c r="F31" i="32" s="1"/>
  <c r="G10" i="34"/>
  <c r="G39" i="34" s="1"/>
  <c r="G15" i="34"/>
  <c r="G40" i="34" s="1"/>
  <c r="C45" i="8"/>
  <c r="G15" i="33"/>
  <c r="G40" i="33" s="1"/>
  <c r="G10" i="33"/>
  <c r="G39" i="33" s="1"/>
  <c r="H21" i="25"/>
  <c r="G24" i="16"/>
  <c r="G47" i="16" s="1"/>
  <c r="G19" i="25" s="1"/>
  <c r="G21" i="16"/>
  <c r="G46" i="16" s="1"/>
  <c r="G18" i="16"/>
  <c r="G42" i="16" s="1"/>
  <c r="F19" i="25" s="1"/>
  <c r="G12" i="16"/>
  <c r="G37" i="16" s="1"/>
  <c r="E19" i="25" s="1"/>
  <c r="H19" i="25" s="1"/>
  <c r="I36" i="15"/>
  <c r="I37" i="15" s="1"/>
  <c r="I59" i="15" s="1"/>
  <c r="I33" i="15"/>
  <c r="I34" i="15" s="1"/>
  <c r="I58" i="15" s="1"/>
  <c r="I30" i="15"/>
  <c r="I31" i="15" s="1"/>
  <c r="I54" i="15" s="1"/>
  <c r="I24" i="15"/>
  <c r="I25" i="15" s="1"/>
  <c r="I49" i="15" s="1"/>
  <c r="F46" i="38" l="1"/>
  <c r="M34" i="25"/>
  <c r="M21" i="25"/>
  <c r="O21" i="25"/>
  <c r="O41" i="25"/>
  <c r="N23" i="25"/>
  <c r="N21" i="25"/>
  <c r="M36" i="25"/>
  <c r="C41" i="1"/>
  <c r="D36" i="25"/>
  <c r="C42" i="1"/>
  <c r="F42" i="1" s="1"/>
  <c r="D37" i="25"/>
  <c r="F44" i="38"/>
  <c r="C40" i="1"/>
  <c r="D35" i="25"/>
  <c r="C39" i="1"/>
  <c r="D34" i="25"/>
  <c r="O23" i="25"/>
  <c r="M23" i="25"/>
  <c r="G18" i="25"/>
  <c r="C29" i="38"/>
  <c r="E17" i="25"/>
  <c r="C28" i="8"/>
  <c r="F28" i="8" s="1"/>
  <c r="F17" i="25"/>
  <c r="C28" i="32"/>
  <c r="F28" i="32" s="1"/>
  <c r="G16" i="25"/>
  <c r="C27" i="38"/>
  <c r="G17" i="25"/>
  <c r="C28" i="38"/>
  <c r="F28" i="38" s="1"/>
  <c r="G58" i="34"/>
  <c r="G58" i="33"/>
  <c r="G36" i="14"/>
  <c r="G59" i="14" s="1"/>
  <c r="G33" i="14"/>
  <c r="G58" i="14" s="1"/>
  <c r="H35" i="13"/>
  <c r="H36" i="13" s="1"/>
  <c r="H59" i="13" s="1"/>
  <c r="H32" i="13"/>
  <c r="H33" i="13" s="1"/>
  <c r="H58" i="13" s="1"/>
  <c r="G28" i="12"/>
  <c r="G29" i="12" s="1"/>
  <c r="G50" i="12" s="1"/>
  <c r="G25" i="12"/>
  <c r="G26" i="12" s="1"/>
  <c r="G49" i="12" s="1"/>
  <c r="I33" i="11"/>
  <c r="I34" i="11" s="1"/>
  <c r="I57" i="11" s="1"/>
  <c r="I30" i="11"/>
  <c r="I31" i="11" s="1"/>
  <c r="I56" i="11" s="1"/>
  <c r="H32" i="10"/>
  <c r="H33" i="10" s="1"/>
  <c r="H56" i="10" s="1"/>
  <c r="H29" i="10"/>
  <c r="H30" i="10" s="1"/>
  <c r="H55" i="10" s="1"/>
  <c r="H33" i="9"/>
  <c r="H34" i="9" s="1"/>
  <c r="H57" i="9" s="1"/>
  <c r="H30" i="9"/>
  <c r="H31" i="9" s="1"/>
  <c r="H56" i="9" s="1"/>
  <c r="O17" i="25" l="1"/>
  <c r="O18" i="25"/>
  <c r="N17" i="25"/>
  <c r="L36" i="25"/>
  <c r="L37" i="25"/>
  <c r="L35" i="25"/>
  <c r="F40" i="1"/>
  <c r="L34" i="25"/>
  <c r="M17" i="25"/>
  <c r="O16" i="25"/>
  <c r="H17" i="25"/>
  <c r="G15" i="25"/>
  <c r="C26" i="38"/>
  <c r="G14" i="25"/>
  <c r="C25" i="38"/>
  <c r="G13" i="25"/>
  <c r="C24" i="38"/>
  <c r="G12" i="25"/>
  <c r="C23" i="38"/>
  <c r="G10" i="25"/>
  <c r="C22" i="38"/>
  <c r="G8" i="25"/>
  <c r="C20" i="38"/>
  <c r="G9" i="25"/>
  <c r="C21" i="38"/>
  <c r="G6" i="25"/>
  <c r="C18" i="38"/>
  <c r="G7" i="25"/>
  <c r="C19" i="38"/>
  <c r="G4" i="25"/>
  <c r="C16" i="38"/>
  <c r="G5" i="25"/>
  <c r="C17" i="38"/>
  <c r="F29" i="38"/>
  <c r="E54" i="38"/>
  <c r="F45" i="38"/>
  <c r="F43" i="38"/>
  <c r="F32" i="38"/>
  <c r="F30" i="38"/>
  <c r="E12" i="38"/>
  <c r="D12" i="38"/>
  <c r="C12" i="38"/>
  <c r="F11" i="38"/>
  <c r="F10" i="38"/>
  <c r="F9" i="38"/>
  <c r="A4" i="38"/>
  <c r="E3" i="38"/>
  <c r="D3" i="38"/>
  <c r="A3" i="38"/>
  <c r="E2" i="38"/>
  <c r="C2" i="38"/>
  <c r="A2" i="38"/>
  <c r="E1" i="38"/>
  <c r="G53" i="25" l="1"/>
  <c r="G47" i="25"/>
  <c r="C49" i="38"/>
  <c r="O12" i="25"/>
  <c r="O13" i="25"/>
  <c r="O15" i="25"/>
  <c r="O4" i="25"/>
  <c r="O7" i="25"/>
  <c r="O6" i="25"/>
  <c r="O9" i="25"/>
  <c r="O10" i="25"/>
  <c r="O14" i="25"/>
  <c r="O8" i="25"/>
  <c r="O5" i="25"/>
  <c r="D54" i="38"/>
  <c r="F12" i="38"/>
  <c r="H23" i="24"/>
  <c r="H24" i="24" s="1"/>
  <c r="H48" i="24" s="1"/>
  <c r="C52" i="32" s="1"/>
  <c r="F52" i="32" s="1"/>
  <c r="H17" i="24"/>
  <c r="H18" i="24" s="1"/>
  <c r="H43" i="24" s="1"/>
  <c r="C52" i="8" s="1"/>
  <c r="F52" i="8" s="1"/>
  <c r="H11" i="24"/>
  <c r="H10" i="24"/>
  <c r="G59" i="25" l="1"/>
  <c r="F45" i="32"/>
  <c r="H12" i="24"/>
  <c r="H37" i="24" s="1"/>
  <c r="C48" i="1" s="1"/>
  <c r="F48" i="1" s="1"/>
  <c r="G26" i="23"/>
  <c r="G27" i="23" s="1"/>
  <c r="G51" i="23" s="1"/>
  <c r="G20" i="23"/>
  <c r="G21" i="23" s="1"/>
  <c r="G46" i="23" s="1"/>
  <c r="C42" i="8" s="1"/>
  <c r="F42" i="8" s="1"/>
  <c r="G14" i="23"/>
  <c r="G13" i="23"/>
  <c r="G12" i="23"/>
  <c r="H22" i="21"/>
  <c r="H23" i="21" s="1"/>
  <c r="H47" i="21" s="1"/>
  <c r="H16" i="21"/>
  <c r="H17" i="21" s="1"/>
  <c r="H42" i="21" s="1"/>
  <c r="C39" i="8" s="1"/>
  <c r="F39" i="8" s="1"/>
  <c r="H10" i="21"/>
  <c r="H11" i="21" s="1"/>
  <c r="H36" i="21" s="1"/>
  <c r="C35" i="1" s="1"/>
  <c r="F35" i="1" s="1"/>
  <c r="G24" i="20"/>
  <c r="G25" i="20" s="1"/>
  <c r="G49" i="20" s="1"/>
  <c r="G18" i="20"/>
  <c r="G19" i="20" s="1"/>
  <c r="G44" i="20" s="1"/>
  <c r="C37" i="8" s="1"/>
  <c r="F37" i="8" s="1"/>
  <c r="G12" i="20"/>
  <c r="G11" i="20"/>
  <c r="G24" i="19"/>
  <c r="G25" i="19" s="1"/>
  <c r="G49" i="19" s="1"/>
  <c r="G18" i="19"/>
  <c r="G19" i="19" s="1"/>
  <c r="G44" i="19" s="1"/>
  <c r="C35" i="8" s="1"/>
  <c r="F35" i="8" s="1"/>
  <c r="G12" i="19"/>
  <c r="G11" i="19"/>
  <c r="G30" i="14"/>
  <c r="G54" i="14" s="1"/>
  <c r="G24" i="14"/>
  <c r="G49" i="14" s="1"/>
  <c r="C26" i="8" s="1"/>
  <c r="F26" i="8" s="1"/>
  <c r="G18" i="14"/>
  <c r="G43" i="14" s="1"/>
  <c r="C22" i="1" s="1"/>
  <c r="F22" i="1" s="1"/>
  <c r="F42" i="38" l="1"/>
  <c r="C42" i="32"/>
  <c r="F42" i="32" s="1"/>
  <c r="F39" i="38"/>
  <c r="C39" i="32"/>
  <c r="F39" i="32" s="1"/>
  <c r="G13" i="20"/>
  <c r="G38" i="20" s="1"/>
  <c r="C33" i="1" s="1"/>
  <c r="F33" i="1" s="1"/>
  <c r="F37" i="38"/>
  <c r="C37" i="32"/>
  <c r="F37" i="32" s="1"/>
  <c r="F35" i="38"/>
  <c r="C35" i="32"/>
  <c r="F35" i="32" s="1"/>
  <c r="G13" i="19"/>
  <c r="G38" i="19" s="1"/>
  <c r="C31" i="1" s="1"/>
  <c r="F31" i="1" s="1"/>
  <c r="C26" i="32"/>
  <c r="F26" i="32" s="1"/>
  <c r="F26" i="38"/>
  <c r="F15" i="25"/>
  <c r="E15" i="25"/>
  <c r="D15" i="25"/>
  <c r="F25" i="25"/>
  <c r="E25" i="25"/>
  <c r="M25" i="25" s="1"/>
  <c r="F27" i="25"/>
  <c r="E27" i="25"/>
  <c r="M27" i="25" s="1"/>
  <c r="D29" i="25"/>
  <c r="L29" i="25" s="1"/>
  <c r="E29" i="25"/>
  <c r="M29" i="25" s="1"/>
  <c r="F29" i="25"/>
  <c r="N29" i="25" s="1"/>
  <c r="F33" i="25"/>
  <c r="E33" i="25"/>
  <c r="M33" i="25" s="1"/>
  <c r="H35" i="25"/>
  <c r="H34" i="25"/>
  <c r="H37" i="25"/>
  <c r="F45" i="8"/>
  <c r="H36" i="25"/>
  <c r="G15" i="23"/>
  <c r="G40" i="23" s="1"/>
  <c r="C38" i="1" s="1"/>
  <c r="F38" i="1" s="1"/>
  <c r="H29" i="13"/>
  <c r="H30" i="13" s="1"/>
  <c r="H54" i="13" s="1"/>
  <c r="H23" i="13"/>
  <c r="H24" i="13" s="1"/>
  <c r="H49" i="13" s="1"/>
  <c r="C24" i="8" s="1"/>
  <c r="F24" i="8" s="1"/>
  <c r="H17" i="13"/>
  <c r="H16" i="13"/>
  <c r="H15" i="13"/>
  <c r="H14" i="13"/>
  <c r="H13" i="13"/>
  <c r="M15" i="25" l="1"/>
  <c r="L15" i="25"/>
  <c r="N33" i="25"/>
  <c r="N15" i="25"/>
  <c r="N27" i="25"/>
  <c r="N25" i="25"/>
  <c r="H29" i="25"/>
  <c r="D27" i="25"/>
  <c r="L27" i="25" s="1"/>
  <c r="D25" i="25"/>
  <c r="F24" i="38"/>
  <c r="C24" i="32"/>
  <c r="F24" i="32" s="1"/>
  <c r="H27" i="25"/>
  <c r="H15" i="25"/>
  <c r="F13" i="25"/>
  <c r="E13" i="25"/>
  <c r="M13" i="25" s="1"/>
  <c r="D33" i="25"/>
  <c r="F41" i="1"/>
  <c r="H18" i="13"/>
  <c r="H43" i="13" s="1"/>
  <c r="C20" i="1" s="1"/>
  <c r="F20" i="1" s="1"/>
  <c r="G22" i="12"/>
  <c r="G23" i="12" s="1"/>
  <c r="G45" i="12" s="1"/>
  <c r="G16" i="12"/>
  <c r="G17" i="12" s="1"/>
  <c r="G40" i="12" s="1"/>
  <c r="G10" i="12"/>
  <c r="G11" i="12" s="1"/>
  <c r="G34" i="12" s="1"/>
  <c r="I27" i="11"/>
  <c r="I28" i="11" s="1"/>
  <c r="I52" i="11" s="1"/>
  <c r="I21" i="11"/>
  <c r="I22" i="11" s="1"/>
  <c r="I47" i="11" s="1"/>
  <c r="C21" i="8" s="1"/>
  <c r="F21" i="8" s="1"/>
  <c r="I15" i="11"/>
  <c r="I14" i="11"/>
  <c r="I13" i="11"/>
  <c r="I12" i="11"/>
  <c r="H26" i="10"/>
  <c r="H27" i="10" s="1"/>
  <c r="H51" i="10" s="1"/>
  <c r="H20" i="10"/>
  <c r="H21" i="10" s="1"/>
  <c r="H46" i="10" s="1"/>
  <c r="C19" i="8" s="1"/>
  <c r="F19" i="8" s="1"/>
  <c r="H14" i="10"/>
  <c r="H13" i="10"/>
  <c r="H12" i="10"/>
  <c r="H27" i="9"/>
  <c r="H28" i="9" s="1"/>
  <c r="H52" i="9" s="1"/>
  <c r="H21" i="9"/>
  <c r="H22" i="9" s="1"/>
  <c r="H47" i="9" s="1"/>
  <c r="C17" i="8" s="1"/>
  <c r="F17" i="8" s="1"/>
  <c r="H15" i="9"/>
  <c r="H14" i="9"/>
  <c r="H13" i="9"/>
  <c r="H33" i="25" l="1"/>
  <c r="L33" i="25"/>
  <c r="H25" i="25"/>
  <c r="L25" i="25"/>
  <c r="N13" i="25"/>
  <c r="F21" i="38"/>
  <c r="C21" i="32"/>
  <c r="F21" i="32" s="1"/>
  <c r="F19" i="38"/>
  <c r="C19" i="32"/>
  <c r="F19" i="32" s="1"/>
  <c r="C17" i="32"/>
  <c r="H16" i="9"/>
  <c r="H41" i="9" s="1"/>
  <c r="C13" i="1" s="1"/>
  <c r="F13" i="1" s="1"/>
  <c r="F9" i="25"/>
  <c r="D13" i="25"/>
  <c r="F7" i="25"/>
  <c r="E7" i="25"/>
  <c r="M7" i="25" s="1"/>
  <c r="F5" i="25"/>
  <c r="E5" i="25"/>
  <c r="E9" i="25"/>
  <c r="M9" i="25" s="1"/>
  <c r="I16" i="11"/>
  <c r="I41" i="11" s="1"/>
  <c r="C17" i="1" s="1"/>
  <c r="F17" i="1" s="1"/>
  <c r="H15" i="10"/>
  <c r="H40" i="10" s="1"/>
  <c r="C15" i="1" s="1"/>
  <c r="F15" i="1" s="1"/>
  <c r="A4" i="32"/>
  <c r="E3" i="32"/>
  <c r="A3" i="32"/>
  <c r="E2" i="32"/>
  <c r="C2" i="32"/>
  <c r="A2" i="32"/>
  <c r="A4" i="8"/>
  <c r="E3" i="8"/>
  <c r="A3" i="8"/>
  <c r="E2" i="8"/>
  <c r="C2" i="8"/>
  <c r="A2" i="8"/>
  <c r="N7" i="25" l="1"/>
  <c r="N9" i="25"/>
  <c r="H13" i="25"/>
  <c r="L13" i="25"/>
  <c r="N5" i="25"/>
  <c r="M5" i="25"/>
  <c r="D5" i="25"/>
  <c r="F17" i="38"/>
  <c r="F17" i="32"/>
  <c r="D7" i="25"/>
  <c r="D9" i="25"/>
  <c r="L5" i="25" l="1"/>
  <c r="H5" i="25"/>
  <c r="H9" i="25"/>
  <c r="L9" i="25"/>
  <c r="H7" i="25"/>
  <c r="L7" i="25"/>
  <c r="H20" i="24"/>
  <c r="H14" i="24"/>
  <c r="H7" i="24"/>
  <c r="H6" i="24"/>
  <c r="G23" i="23"/>
  <c r="G24" i="23" s="1"/>
  <c r="G50" i="23" s="1"/>
  <c r="G17" i="23"/>
  <c r="G18" i="23" s="1"/>
  <c r="G45" i="23" s="1"/>
  <c r="G9" i="23"/>
  <c r="G8" i="23"/>
  <c r="G7" i="23"/>
  <c r="G18" i="22"/>
  <c r="G19" i="22" s="1"/>
  <c r="G12" i="22"/>
  <c r="G13" i="22" s="1"/>
  <c r="G40" i="22" s="1"/>
  <c r="G9" i="22"/>
  <c r="G8" i="22"/>
  <c r="G7" i="22"/>
  <c r="H19" i="21"/>
  <c r="H20" i="21" s="1"/>
  <c r="H46" i="21" s="1"/>
  <c r="F38" i="38" s="1"/>
  <c r="H13" i="21"/>
  <c r="H14" i="21" s="1"/>
  <c r="H41" i="21" s="1"/>
  <c r="H7" i="21"/>
  <c r="H8" i="21" s="1"/>
  <c r="H35" i="21" s="1"/>
  <c r="G21" i="20"/>
  <c r="G22" i="20" s="1"/>
  <c r="G48" i="20" s="1"/>
  <c r="F36" i="38" s="1"/>
  <c r="G15" i="20"/>
  <c r="G16" i="20" s="1"/>
  <c r="G43" i="20" s="1"/>
  <c r="G8" i="20"/>
  <c r="G7" i="20"/>
  <c r="G21" i="19"/>
  <c r="G22" i="19" s="1"/>
  <c r="G48" i="19" s="1"/>
  <c r="F34" i="38" s="1"/>
  <c r="G15" i="19"/>
  <c r="G16" i="19" s="1"/>
  <c r="G43" i="19" s="1"/>
  <c r="G8" i="19"/>
  <c r="G7" i="19"/>
  <c r="G20" i="18"/>
  <c r="G46" i="18" s="1"/>
  <c r="G14" i="18"/>
  <c r="G41" i="18" s="1"/>
  <c r="G7" i="18"/>
  <c r="G35" i="18" s="1"/>
  <c r="H21" i="17"/>
  <c r="H22" i="17" s="1"/>
  <c r="H48" i="17" s="1"/>
  <c r="H15" i="17"/>
  <c r="H16" i="17" s="1"/>
  <c r="H43" i="17" s="1"/>
  <c r="H8" i="17"/>
  <c r="G15" i="16"/>
  <c r="G41" i="16" s="1"/>
  <c r="G9" i="16"/>
  <c r="G36" i="16" s="1"/>
  <c r="G6" i="16"/>
  <c r="G31" i="16" s="1"/>
  <c r="I27" i="15"/>
  <c r="I28" i="15" s="1"/>
  <c r="I21" i="15"/>
  <c r="I22" i="15" s="1"/>
  <c r="I48" i="15" s="1"/>
  <c r="I15" i="15"/>
  <c r="I16" i="15" s="1"/>
  <c r="I6" i="15"/>
  <c r="I7" i="15" s="1"/>
  <c r="G27" i="14"/>
  <c r="G53" i="14" s="1"/>
  <c r="F25" i="38" s="1"/>
  <c r="G21" i="14"/>
  <c r="G48" i="14" s="1"/>
  <c r="G12" i="14"/>
  <c r="G42" i="14" s="1"/>
  <c r="H26" i="13"/>
  <c r="H27" i="13" s="1"/>
  <c r="H53" i="13" s="1"/>
  <c r="F23" i="38" s="1"/>
  <c r="H20" i="13"/>
  <c r="H21" i="13" s="1"/>
  <c r="H48" i="13" s="1"/>
  <c r="H10" i="13"/>
  <c r="H9" i="13"/>
  <c r="H8" i="13"/>
  <c r="H7" i="13"/>
  <c r="H6" i="13"/>
  <c r="G19" i="12"/>
  <c r="G20" i="12" s="1"/>
  <c r="G44" i="12" s="1"/>
  <c r="F22" i="38" s="1"/>
  <c r="G13" i="12"/>
  <c r="G14" i="12" s="1"/>
  <c r="G39" i="12" s="1"/>
  <c r="G7" i="12"/>
  <c r="G8" i="12" s="1"/>
  <c r="G33" i="12" s="1"/>
  <c r="I24" i="11"/>
  <c r="I25" i="11" s="1"/>
  <c r="I51" i="11" s="1"/>
  <c r="F20" i="38" s="1"/>
  <c r="I18" i="11"/>
  <c r="I19" i="11" s="1"/>
  <c r="I46" i="11" s="1"/>
  <c r="I9" i="11"/>
  <c r="I8" i="11"/>
  <c r="I7" i="11"/>
  <c r="I6" i="11"/>
  <c r="H23" i="10"/>
  <c r="H24" i="10" s="1"/>
  <c r="H50" i="10" s="1"/>
  <c r="H17" i="10"/>
  <c r="H18" i="10" s="1"/>
  <c r="H45" i="10" s="1"/>
  <c r="H9" i="10"/>
  <c r="H8" i="10"/>
  <c r="H7" i="10"/>
  <c r="H24" i="9"/>
  <c r="H25" i="9" s="1"/>
  <c r="H51" i="9" s="1"/>
  <c r="H18" i="9"/>
  <c r="H19" i="9" s="1"/>
  <c r="H46" i="9" s="1"/>
  <c r="H10" i="9"/>
  <c r="H9" i="9"/>
  <c r="H8" i="9"/>
  <c r="E50" i="1"/>
  <c r="D50" i="1"/>
  <c r="F8" i="1"/>
  <c r="I43" i="15" l="1"/>
  <c r="D16" i="25" s="1"/>
  <c r="C28" i="1"/>
  <c r="D22" i="25"/>
  <c r="H9" i="17"/>
  <c r="H37" i="17" s="1"/>
  <c r="C23" i="1"/>
  <c r="F41" i="38"/>
  <c r="F32" i="25"/>
  <c r="E30" i="25"/>
  <c r="C40" i="8"/>
  <c r="F22" i="25"/>
  <c r="C32" i="32"/>
  <c r="E22" i="25"/>
  <c r="C32" i="8"/>
  <c r="F20" i="25"/>
  <c r="C30" i="32"/>
  <c r="C30" i="8"/>
  <c r="E20" i="25"/>
  <c r="C29" i="8"/>
  <c r="E18" i="25"/>
  <c r="C29" i="32"/>
  <c r="F18" i="25"/>
  <c r="C27" i="8"/>
  <c r="E16" i="25"/>
  <c r="F40" i="38"/>
  <c r="G45" i="22"/>
  <c r="H54" i="21"/>
  <c r="F18" i="38"/>
  <c r="G54" i="18"/>
  <c r="H56" i="17"/>
  <c r="G49" i="16"/>
  <c r="F27" i="38"/>
  <c r="I53" i="15"/>
  <c r="G61" i="14"/>
  <c r="F16" i="38"/>
  <c r="C16" i="32"/>
  <c r="F4" i="25"/>
  <c r="F6" i="25"/>
  <c r="C18" i="32"/>
  <c r="E6" i="25"/>
  <c r="C18" i="8"/>
  <c r="F8" i="25"/>
  <c r="C20" i="32"/>
  <c r="E8" i="25"/>
  <c r="C20" i="8"/>
  <c r="F10" i="25"/>
  <c r="C22" i="32"/>
  <c r="C22" i="8"/>
  <c r="E10" i="25"/>
  <c r="C23" i="32"/>
  <c r="F12" i="25"/>
  <c r="C23" i="8"/>
  <c r="E12" i="25"/>
  <c r="C25" i="32"/>
  <c r="F14" i="25"/>
  <c r="C25" i="8"/>
  <c r="E14" i="25"/>
  <c r="C21" i="1"/>
  <c r="D14" i="25"/>
  <c r="C34" i="32"/>
  <c r="F24" i="25"/>
  <c r="E24" i="25"/>
  <c r="C34" i="8"/>
  <c r="G9" i="19"/>
  <c r="G37" i="19" s="1"/>
  <c r="G56" i="19" s="1"/>
  <c r="F26" i="25"/>
  <c r="C36" i="32"/>
  <c r="E26" i="25"/>
  <c r="C36" i="8"/>
  <c r="C34" i="1"/>
  <c r="D28" i="25"/>
  <c r="C38" i="8"/>
  <c r="E28" i="25"/>
  <c r="F28" i="25"/>
  <c r="C38" i="32"/>
  <c r="C41" i="32"/>
  <c r="C41" i="8"/>
  <c r="E32" i="25"/>
  <c r="C18" i="1"/>
  <c r="D10" i="25"/>
  <c r="G52" i="12"/>
  <c r="C16" i="8"/>
  <c r="E4" i="25"/>
  <c r="H21" i="24"/>
  <c r="H47" i="24" s="1"/>
  <c r="F50" i="38" s="1"/>
  <c r="H15" i="24"/>
  <c r="H42" i="24" s="1"/>
  <c r="E40" i="25" s="1"/>
  <c r="H8" i="24"/>
  <c r="G10" i="23"/>
  <c r="G39" i="23" s="1"/>
  <c r="G58" i="23" s="1"/>
  <c r="G10" i="22"/>
  <c r="G35" i="22" s="1"/>
  <c r="G9" i="20"/>
  <c r="G37" i="20" s="1"/>
  <c r="G56" i="20" s="1"/>
  <c r="H11" i="13"/>
  <c r="H42" i="13" s="1"/>
  <c r="H61" i="13" s="1"/>
  <c r="I10" i="11"/>
  <c r="I40" i="11" s="1"/>
  <c r="I59" i="11" s="1"/>
  <c r="H10" i="10"/>
  <c r="H39" i="10" s="1"/>
  <c r="H11" i="9"/>
  <c r="H40" i="9" s="1"/>
  <c r="E1" i="32"/>
  <c r="E1" i="8"/>
  <c r="B4" i="5"/>
  <c r="D3" i="8"/>
  <c r="D3" i="32"/>
  <c r="K1" i="26"/>
  <c r="B4" i="29"/>
  <c r="H1" i="25"/>
  <c r="H1" i="24"/>
  <c r="G1" i="23"/>
  <c r="G1" i="22"/>
  <c r="H1" i="21"/>
  <c r="G1" i="20"/>
  <c r="G1" i="19"/>
  <c r="G1" i="18"/>
  <c r="H1" i="17"/>
  <c r="G1" i="16"/>
  <c r="I1" i="15"/>
  <c r="G1" i="14"/>
  <c r="H1" i="13"/>
  <c r="G1" i="12"/>
  <c r="I1" i="11"/>
  <c r="H1" i="10"/>
  <c r="H1" i="9"/>
  <c r="C26" i="1" l="1"/>
  <c r="D20" i="25"/>
  <c r="E45" i="25"/>
  <c r="I61" i="15"/>
  <c r="C49" i="8"/>
  <c r="N28" i="25"/>
  <c r="N26" i="25"/>
  <c r="N24" i="25"/>
  <c r="N14" i="25"/>
  <c r="N12" i="25"/>
  <c r="N22" i="25"/>
  <c r="M32" i="25"/>
  <c r="M26" i="25"/>
  <c r="M14" i="25"/>
  <c r="M12" i="25"/>
  <c r="M10" i="25"/>
  <c r="M30" i="25"/>
  <c r="L10" i="25"/>
  <c r="N32" i="25"/>
  <c r="G53" i="22"/>
  <c r="F30" i="25"/>
  <c r="C40" i="32"/>
  <c r="M28" i="25"/>
  <c r="L28" i="25"/>
  <c r="M24" i="25"/>
  <c r="M22" i="25"/>
  <c r="H22" i="25"/>
  <c r="N20" i="25"/>
  <c r="M20" i="25"/>
  <c r="M18" i="25"/>
  <c r="N18" i="25"/>
  <c r="M16" i="25"/>
  <c r="F16" i="25"/>
  <c r="C27" i="32"/>
  <c r="C49" i="32" s="1"/>
  <c r="L14" i="25"/>
  <c r="N10" i="25"/>
  <c r="M8" i="25"/>
  <c r="N8" i="25"/>
  <c r="M6" i="25"/>
  <c r="N6" i="25"/>
  <c r="N4" i="25"/>
  <c r="M4" i="25"/>
  <c r="H14" i="25"/>
  <c r="C14" i="1"/>
  <c r="H58" i="10"/>
  <c r="D4" i="25"/>
  <c r="H59" i="9"/>
  <c r="H10" i="25"/>
  <c r="H28" i="25"/>
  <c r="C12" i="1"/>
  <c r="D8" i="25"/>
  <c r="C16" i="1"/>
  <c r="C19" i="1"/>
  <c r="D12" i="25"/>
  <c r="C30" i="1"/>
  <c r="D24" i="25"/>
  <c r="D26" i="25"/>
  <c r="C32" i="1"/>
  <c r="C37" i="1"/>
  <c r="D32" i="25"/>
  <c r="C50" i="32"/>
  <c r="F40" i="25"/>
  <c r="C50" i="8"/>
  <c r="M40" i="25" s="1"/>
  <c r="D6" i="25"/>
  <c r="H36" i="24"/>
  <c r="F36" i="32"/>
  <c r="F46" i="25" l="1"/>
  <c r="N40" i="25"/>
  <c r="H32" i="25"/>
  <c r="L32" i="25"/>
  <c r="N30" i="25"/>
  <c r="H26" i="25"/>
  <c r="L26" i="25"/>
  <c r="H24" i="25"/>
  <c r="L24" i="25"/>
  <c r="N16" i="25"/>
  <c r="H12" i="25"/>
  <c r="L12" i="25"/>
  <c r="H8" i="25"/>
  <c r="L8" i="25"/>
  <c r="H6" i="25"/>
  <c r="L6" i="25"/>
  <c r="F49" i="38"/>
  <c r="F54" i="38" s="1"/>
  <c r="C54" i="38"/>
  <c r="H4" i="25"/>
  <c r="L4" i="25"/>
  <c r="D40" i="25"/>
  <c r="D44" i="25" s="1"/>
  <c r="H55" i="24"/>
  <c r="C46" i="1"/>
  <c r="F30" i="32"/>
  <c r="F41" i="25"/>
  <c r="F52" i="25" s="1"/>
  <c r="F50" i="32"/>
  <c r="F41" i="32"/>
  <c r="F40" i="32"/>
  <c r="F38" i="32"/>
  <c r="F29" i="32"/>
  <c r="F23" i="32"/>
  <c r="F20" i="32"/>
  <c r="F18" i="32"/>
  <c r="E54" i="32"/>
  <c r="D54" i="32"/>
  <c r="F43" i="32"/>
  <c r="F32" i="32"/>
  <c r="F25" i="32"/>
  <c r="E12" i="32"/>
  <c r="D12" i="32"/>
  <c r="C12" i="32"/>
  <c r="F11" i="32"/>
  <c r="F10" i="32"/>
  <c r="F9" i="32"/>
  <c r="F12" i="32" l="1"/>
  <c r="H40" i="25"/>
  <c r="L40" i="25"/>
  <c r="N41" i="25"/>
  <c r="F58" i="25"/>
  <c r="C54" i="32"/>
  <c r="F27" i="32"/>
  <c r="F30" i="8"/>
  <c r="F23" i="8"/>
  <c r="C25" i="1"/>
  <c r="F25" i="1" s="1"/>
  <c r="D54" i="8"/>
  <c r="F43" i="8"/>
  <c r="F11" i="8"/>
  <c r="F10" i="8"/>
  <c r="F9" i="8"/>
  <c r="E12" i="8"/>
  <c r="D12" i="8"/>
  <c r="C12" i="8"/>
  <c r="F39" i="1"/>
  <c r="F12" i="8" l="1"/>
  <c r="F23" i="1"/>
  <c r="F32" i="8"/>
  <c r="F28" i="1"/>
  <c r="F22" i="8"/>
  <c r="E41" i="25"/>
  <c r="E51" i="25" s="1"/>
  <c r="F50" i="8"/>
  <c r="F41" i="8"/>
  <c r="F40" i="8"/>
  <c r="H30" i="25"/>
  <c r="F38" i="8"/>
  <c r="F36" i="8"/>
  <c r="F29" i="8"/>
  <c r="D18" i="25"/>
  <c r="C54" i="8"/>
  <c r="F19" i="1"/>
  <c r="F18" i="8"/>
  <c r="F21" i="1"/>
  <c r="F22" i="32"/>
  <c r="F46" i="1"/>
  <c r="D41" i="25"/>
  <c r="D50" i="25" s="1"/>
  <c r="F37" i="1"/>
  <c r="C36" i="1"/>
  <c r="F36" i="1" s="1"/>
  <c r="F34" i="1"/>
  <c r="E54" i="8"/>
  <c r="L41" i="25" l="1"/>
  <c r="M41" i="25"/>
  <c r="H16" i="25"/>
  <c r="H41" i="25"/>
  <c r="H54" i="25" s="1"/>
  <c r="H18" i="25"/>
  <c r="F27" i="8"/>
  <c r="F16" i="1"/>
  <c r="F20" i="8"/>
  <c r="F14" i="1"/>
  <c r="F25" i="8"/>
  <c r="F18" i="1"/>
  <c r="F12" i="1"/>
  <c r="F16" i="8"/>
  <c r="F16" i="32" l="1"/>
  <c r="H20" i="25"/>
  <c r="H48" i="25" s="1"/>
  <c r="C45" i="1" l="1"/>
  <c r="C50" i="1" s="1"/>
  <c r="F34" i="32"/>
  <c r="E57" i="25"/>
  <c r="F32" i="1"/>
  <c r="F30" i="1"/>
  <c r="D56" i="25"/>
  <c r="F26" i="1"/>
  <c r="H60" i="25" l="1"/>
  <c r="K60" i="25" s="1"/>
  <c r="F49" i="32"/>
  <c r="F54" i="32" s="1"/>
  <c r="F34" i="8"/>
  <c r="F45" i="1" l="1"/>
  <c r="F50" i="1" s="1"/>
  <c r="F49" i="8"/>
  <c r="F54" i="8" s="1"/>
</calcChain>
</file>

<file path=xl/sharedStrings.xml><?xml version="1.0" encoding="utf-8"?>
<sst xmlns="http://schemas.openxmlformats.org/spreadsheetml/2006/main" count="1409" uniqueCount="492">
  <si>
    <t xml:space="preserve">    STATE OF ILLINOIS </t>
  </si>
  <si>
    <t>TOTAL</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</si>
  <si>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</si>
  <si>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</si>
  <si>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</si>
  <si>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</si>
  <si>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</si>
  <si>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</si>
  <si>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</si>
  <si>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</si>
  <si>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</si>
  <si>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</si>
  <si>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</si>
  <si>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</si>
  <si>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Date of Execution</t>
  </si>
  <si>
    <t>UNIFORM GRANT BUDGET TEMPLATE</t>
  </si>
  <si>
    <t>8. Construction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</si>
  <si>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</si>
  <si>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</si>
  <si>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</si>
  <si>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</si>
  <si>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</si>
  <si>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Fiscal Year(s) :</t>
  </si>
  <si>
    <t xml:space="preserve">Program Revenues </t>
  </si>
  <si>
    <t>Organization Name:</t>
  </si>
  <si>
    <t>DUNS#</t>
  </si>
  <si>
    <r>
      <rPr>
        <b/>
        <sz val="14"/>
        <color theme="1"/>
        <rFont val="Times New Roman"/>
        <family val="1"/>
      </rPr>
      <t xml:space="preserve">CERTIFICATION </t>
    </r>
    <r>
      <rPr>
        <b/>
        <sz val="10"/>
        <color theme="1"/>
        <rFont val="Times New Roman"/>
        <family val="1"/>
      </rPr>
      <t xml:space="preserve"> </t>
    </r>
  </si>
  <si>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</si>
  <si>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</si>
  <si>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</si>
  <si>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</si>
  <si>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</si>
  <si>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</si>
  <si>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</si>
  <si>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</si>
  <si>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</si>
  <si>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</si>
  <si>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</si>
  <si>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</si>
  <si>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</si>
  <si>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Total Personnel </t>
  </si>
  <si>
    <t>Position</t>
  </si>
  <si>
    <t xml:space="preserve">Personnel Narrative (State): </t>
  </si>
  <si>
    <t>Base</t>
  </si>
  <si>
    <t xml:space="preserve">State Total </t>
  </si>
  <si>
    <t xml:space="preserve">Purpose of Travel </t>
  </si>
  <si>
    <t xml:space="preserve">Location </t>
  </si>
  <si>
    <t>Items</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</si>
  <si>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</si>
  <si>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</si>
  <si>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</si>
  <si>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</si>
  <si>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</si>
  <si>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</si>
  <si>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</si>
  <si>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</si>
  <si>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t>Total Equipment</t>
  </si>
  <si>
    <t xml:space="preserve">Supply Items </t>
  </si>
  <si>
    <t>Quantity/ Duration</t>
  </si>
  <si>
    <t xml:space="preserve">Supplies  Narrative (State): </t>
  </si>
  <si>
    <t>Total Supplies</t>
  </si>
  <si>
    <t>Fee</t>
  </si>
  <si>
    <t>Basis</t>
  </si>
  <si>
    <t xml:space="preserve">Consultant Services (Fees) </t>
  </si>
  <si>
    <t xml:space="preserve">Consultant Expenses </t>
  </si>
  <si>
    <t xml:space="preserve">Consultant Narrative (State): </t>
  </si>
  <si>
    <t xml:space="preserve">Description of Work </t>
  </si>
  <si>
    <t xml:space="preserve">Construction Narrative (State): </t>
  </si>
  <si>
    <t>Total Construction</t>
  </si>
  <si>
    <t xml:space="preserve">Description </t>
  </si>
  <si>
    <t xml:space="preserve">Occupancy Narrative (State): </t>
  </si>
  <si>
    <t xml:space="preserve">Total Occupancy </t>
  </si>
  <si>
    <t xml:space="preserve">R &amp; D Narrative (State): </t>
  </si>
  <si>
    <t xml:space="preserve">Total R &amp; D </t>
  </si>
  <si>
    <t xml:space="preserve">Telecommunications Narrative (State): </t>
  </si>
  <si>
    <t xml:space="preserve">Training &amp; Education Narrative (State): </t>
  </si>
  <si>
    <t xml:space="preserve">Total Training &amp; Education </t>
  </si>
  <si>
    <t>Total Direct Administrative Costs</t>
  </si>
  <si>
    <t>Consult with Program Office before budgeting Construction costs.</t>
  </si>
  <si>
    <t xml:space="preserve">Base </t>
  </si>
  <si>
    <t xml:space="preserve">Rate </t>
  </si>
  <si>
    <t xml:space="preserve">Indirect Cost Narrative (State): </t>
  </si>
  <si>
    <t xml:space="preserve">State </t>
  </si>
  <si>
    <t xml:space="preserve">Total </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</si>
  <si>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</si>
  <si>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Contractual Services Narrative (State): </t>
  </si>
  <si>
    <t xml:space="preserve">Total Contractual Services </t>
  </si>
  <si>
    <t xml:space="preserve">Total Telecommunications </t>
  </si>
  <si>
    <t xml:space="preserve">Total Indirect Costs </t>
  </si>
  <si>
    <t xml:space="preserve">Other Costs Narrative (State): </t>
  </si>
  <si>
    <t xml:space="preserve">Total Other Costs </t>
  </si>
  <si>
    <r>
      <t xml:space="preserve">All applicants must complete Section A and provide a break-down by the applicable budget categories shown in lines 1-17. Eligible applicants requesting funding for only one year should complete the column under " Year 1."  Eligible applicants requesting funding for multi-year grants should complete all applicable columns.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</si>
  <si>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on lines 1‑17 of Section B. </t>
    </r>
    <r>
      <rPr>
        <b/>
        <i/>
        <sz val="9"/>
        <color theme="1"/>
        <rFont val="Times New Roman"/>
        <family val="1"/>
      </rPr>
      <t>Please read all instructions before completing form.</t>
    </r>
  </si>
  <si>
    <r>
      <t xml:space="preserve"> BUDGET SUMMARY </t>
    </r>
    <r>
      <rPr>
        <b/>
        <u/>
        <sz val="11"/>
        <color theme="1"/>
        <rFont val="Times New Roman"/>
        <family val="1"/>
      </rPr>
      <t xml:space="preserve">NON-STATE </t>
    </r>
    <r>
      <rPr>
        <b/>
        <sz val="11"/>
        <color theme="1"/>
        <rFont val="Times New Roman"/>
        <family val="1"/>
      </rPr>
      <t>OF ILLINOIS FUNDS</t>
    </r>
  </si>
  <si>
    <t>1)</t>
  </si>
  <si>
    <t>2a)</t>
  </si>
  <si>
    <t>2b)</t>
  </si>
  <si>
    <t>3)</t>
  </si>
  <si>
    <t>Is included as a “Special Indirect Cost Rate” in our NICRA (2 CFR 200Appendix IV (5)    Or;</t>
  </si>
  <si>
    <t>_____</t>
  </si>
  <si>
    <t>4)</t>
  </si>
  <si>
    <t>The Restricted Indirect Cost Rate is _________%</t>
  </si>
  <si>
    <t xml:space="preserve"> Period Covered by the NICRA:  From:  ___________________  To: _________________(mm/dd/yyyy)</t>
  </si>
  <si>
    <t xml:space="preserve"> The Indirect Cost Rate is   ______________%    The Distribution Base is: _________________________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</si>
  <si>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</si>
  <si>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</si>
  <si>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</si>
  <si>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</si>
  <si>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r>
      <rPr>
        <b/>
        <sz val="16"/>
        <color theme="1"/>
        <rFont val="Times New Roman"/>
        <family val="1"/>
      </rPr>
      <t>SECTION A</t>
    </r>
    <r>
      <rPr>
        <b/>
        <sz val="14"/>
        <color theme="1"/>
        <rFont val="Times New Roman"/>
        <family val="1"/>
      </rPr>
      <t xml:space="preserve"> --</t>
    </r>
    <r>
      <rPr>
        <b/>
        <sz val="11"/>
        <color theme="1"/>
        <rFont val="Times New Roman"/>
        <family val="1"/>
      </rPr>
      <t xml:space="preserve"> STATE OF ILLINOIS  FUNDS</t>
    </r>
  </si>
  <si>
    <t xml:space="preserve"> BUDGET SUMMARY STATE OF ILLINOIS FUNDS </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</si>
  <si>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</si>
  <si>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</si>
  <si>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</si>
  <si>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</si>
  <si>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</si>
  <si>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</si>
  <si>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</si>
  <si>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</si>
  <si>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4-digit extension if applicable</t>
  </si>
  <si>
    <t xml:space="preserve">   </t>
  </si>
  <si>
    <t>Subrecipient Name:</t>
  </si>
  <si>
    <t>Subrecipient DBA Name:</t>
  </si>
  <si>
    <t>Subrecipient Address:</t>
  </si>
  <si>
    <t>City:</t>
  </si>
  <si>
    <t>State:</t>
  </si>
  <si>
    <t>Zip:</t>
  </si>
  <si>
    <t>Congressional District:</t>
  </si>
  <si>
    <t>Subrecipient Principal Place of Performance:</t>
  </si>
  <si>
    <t xml:space="preserve">Congressional District: </t>
  </si>
  <si>
    <t>Project Period:</t>
  </si>
  <si>
    <t>From: To:</t>
  </si>
  <si>
    <t>Under certain circumstances, subrecipient must provide names and total compensation of its top 5 highly compensated officials.  Please answer the following two questions and follow the instructions:</t>
  </si>
  <si>
    <t>Yes        If yes, must answer Q2 below</t>
  </si>
  <si>
    <t>No        If no, you are not required to provide data.</t>
  </si>
  <si>
    <t xml:space="preserve">Yes        </t>
  </si>
  <si>
    <t>No        If no, you must provide the data.  Please fill out the rest of this form.</t>
  </si>
  <si>
    <t>Please provide names and total compensation of the top five officials:</t>
  </si>
  <si>
    <t>Name:</t>
  </si>
  <si>
    <t>Amount:</t>
  </si>
  <si>
    <t>Under FFATA, all subrecipients who receive $25,000 or more must provide the following information for federal reporting. Please fill out the following form accurately and completely.</t>
  </si>
  <si>
    <t xml:space="preserve">Subrecipient DUNS:                                                          </t>
  </si>
  <si>
    <t xml:space="preserve">Subrecipient Parent Company DUNS:                      </t>
  </si>
  <si>
    <r>
      <t>Q1.</t>
    </r>
    <r>
      <rPr>
        <sz val="9"/>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</si>
  <si>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r>
      <t>Q2.</t>
    </r>
    <r>
      <rPr>
        <sz val="9"/>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</si>
  <si>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Contract Number (if known):</t>
  </si>
  <si>
    <t>Award Amount:</t>
  </si>
  <si>
    <t>State of Illinois Awarding Agency and Project Detail Description:</t>
  </si>
  <si>
    <t xml:space="preserve">State of Illinois -- Uniform Budget Template -- General Instructions </t>
  </si>
  <si>
    <t>You must consult with your Business Office prior to submitting this form for any restrictions, limitations or requirements when filling out the narrative and Uniform Budget Template..</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</si>
  <si>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</si>
  <si>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</si>
  <si>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</si>
  <si>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</si>
  <si>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</si>
  <si>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Lines 1-17, columns (Year 1 -Year 3; if applicable):  For each project year for which funding is requested, show the total amount requested for each applicable budget category.</t>
  </si>
  <si>
    <t>Line 18, columns (Year 1 – Year 3; if applicable): Show the total budget request for each project year for which funding is requested.</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</si>
  <si>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</si>
  <si>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</si>
  <si>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</si>
  <si>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Lines 1-17, columns (Year 1- Year 3; if applicable): For each project year, for which matching funds or other contributions are provided, show the total contribution for each applicable budget category.</t>
  </si>
  <si>
    <t>Line 18, columns (Year 1-Year 3; if applicable): Show the total matching or other contribution for each project year.</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</si>
  <si>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</si>
  <si>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</si>
  <si>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</si>
  <si>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</si>
  <si>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</si>
  <si>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</si>
  <si>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</si>
  <si>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</si>
  <si>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</si>
  <si>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</si>
  <si>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</si>
  <si>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</si>
  <si>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</si>
  <si>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</si>
  <si>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</si>
  <si>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</si>
  <si>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</si>
  <si>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</si>
  <si>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</si>
  <si>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</si>
  <si>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 xml:space="preserve">Lines 1-17, “TOTAL” Column:   Show the multi-year total for each budget category.  </t>
    </r>
    <r>
      <rPr>
        <u/>
        <sz val="9"/>
        <color theme="1"/>
        <rFont val="Times New Roman"/>
        <family val="1"/>
      </rPr>
      <t>If funding is requested for only one project year, leave this column blank.</t>
    </r>
  </si>
  <si>
    <r>
      <t xml:space="preserve">Line 18, “TOTAL” Column:  Show the total amount requested for all project years.  </t>
    </r>
    <r>
      <rPr>
        <u/>
        <sz val="9"/>
        <color theme="1"/>
        <rFont val="Times New Roman"/>
        <family val="1"/>
      </rPr>
      <t>If funding is requested for only one year, leave this space blank.</t>
    </r>
  </si>
  <si>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</si>
  <si>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</si>
  <si>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 xml:space="preserve">All applicants must complete Section A and provide a break-down by the applicable budget categories shown in lines 1-17. </t>
    </r>
    <r>
      <rPr>
        <u/>
        <sz val="9"/>
        <color theme="1"/>
        <rFont val="Times New Roman"/>
        <family val="1"/>
      </rPr>
      <t>Eligible applicants requesting funding for only one year should only complete the column under “Year 1.".</t>
    </r>
    <r>
      <rPr>
        <sz val="9"/>
        <color theme="1"/>
        <rFont val="Times New Roman"/>
        <family val="1"/>
      </rPr>
      <t xml:space="preserve">  Eligible applicants requesting funding for multi-year grants should complete all applicable columns.  </t>
    </r>
    <r>
      <rPr>
        <b/>
        <sz val="9"/>
        <color theme="1"/>
        <rFont val="Times New Roman"/>
        <family val="1"/>
      </rPr>
      <t>Please read all instructions before completing form.</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</si>
  <si>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</si>
  <si>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</si>
  <si>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</si>
  <si>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</si>
  <si>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</si>
  <si>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</si>
  <si>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 xml:space="preserve">Lines 1-17, “TOTAL” Column:   Show the multi-year total for each budget category.  </t>
    </r>
    <r>
      <rPr>
        <u/>
        <sz val="9"/>
        <color theme="1"/>
        <rFont val="Times New Roman"/>
        <family val="1"/>
      </rPr>
      <t>If non-Federal contributions are provided for only one year, leave this column blank.</t>
    </r>
  </si>
  <si>
    <r>
      <t xml:space="preserve">Line 18, “TOTAL” Column:  Show the total amount to be contributed for all years of the multi-year project.  </t>
    </r>
    <r>
      <rPr>
        <u/>
        <sz val="9"/>
        <color theme="1"/>
        <rFont val="Times New Roman"/>
        <family val="1"/>
      </rPr>
      <t>If non-Federal contributions are provided for only one year, leave this space blank.</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</si>
  <si>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</si>
  <si>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</si>
  <si>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</si>
  <si>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</si>
  <si>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</si>
  <si>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</si>
  <si>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</si>
  <si>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[End General Instructions]</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</si>
  <si>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</si>
  <si>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</si>
  <si>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</si>
  <si>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</si>
  <si>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</si>
  <si>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</si>
  <si>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</si>
  <si>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</si>
  <si>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</si>
  <si>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</si>
  <si>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</si>
  <si>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</si>
  <si>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</si>
  <si>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r>
      <t xml:space="preserve"> Approving Federal/State agency </t>
    </r>
    <r>
      <rPr>
        <i/>
        <sz val="9"/>
        <color theme="1"/>
        <rFont val="Times New Roman"/>
        <family val="1"/>
      </rPr>
      <t>(please specify)</t>
    </r>
    <r>
      <rPr>
        <sz val="9"/>
        <color theme="1"/>
        <rFont val="Times New Roman"/>
        <family val="1"/>
      </rPr>
      <t>:  __________________________________________</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</si>
  <si>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</si>
  <si>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</si>
  <si>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</si>
  <si>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</si>
  <si>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</si>
  <si>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</si>
  <si>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r>
      <t xml:space="preserve">Grantee Match Requirement ________ % </t>
    </r>
    <r>
      <rPr>
        <i/>
        <sz val="9"/>
        <color rgb="FFFF0000"/>
        <rFont val="Times New Roman"/>
        <family val="1"/>
      </rPr>
      <t>(Agency to populate)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</si>
  <si>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</si>
  <si>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</si>
  <si>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</si>
  <si>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</si>
  <si>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</si>
  <si>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</si>
  <si>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</si>
  <si>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</si>
  <si>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</si>
  <si>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</si>
  <si>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 xml:space="preserve">Please also note the differences between subaward, contract, and contractor (vendor):  </t>
  </si>
  <si>
    <t>Description of Activities</t>
  </si>
  <si>
    <t xml:space="preserve">Name of Organization </t>
  </si>
  <si>
    <t>Contract or Subaward</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</si>
  <si>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</si>
  <si>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</si>
  <si>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</si>
  <si>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</si>
  <si>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</si>
  <si>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</si>
  <si>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 xml:space="preserve">This form is used to apply to individual State of Illinois discretionary grant programs. If the applicant organization is eligible to apply for 3 years of funding, it should provide the budget information for each year of the multi-year funding request.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</si>
  <si>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</si>
  <si>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</si>
  <si>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</si>
  <si>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</si>
  <si>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t>(a). State of Illinois Grant Amount Requested</t>
  </si>
  <si>
    <t>16. Total Direct Costs (lines 1-15)</t>
  </si>
  <si>
    <t>18. Total Costs NON-STATE Funds  (lines 16 and 17)</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</si>
  <si>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</si>
  <si>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</si>
  <si>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</si>
  <si>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</si>
  <si>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</si>
  <si>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</si>
  <si>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CSFA Description:</t>
  </si>
  <si>
    <t>NOFO #</t>
  </si>
  <si>
    <t xml:space="preserve">CSFA Number: </t>
  </si>
  <si>
    <r>
      <t xml:space="preserve"> FFATA Data Collection Form </t>
    </r>
    <r>
      <rPr>
        <b/>
        <sz val="9"/>
        <color rgb="FFFF0000"/>
        <rFont val="Times New Roman"/>
        <family val="1"/>
      </rPr>
      <t>(if needed by agency)</t>
    </r>
  </si>
  <si>
    <t>Total Travel</t>
  </si>
  <si>
    <t>Total Consultant</t>
  </si>
  <si>
    <t xml:space="preserve">    STATE OF ILLINOIS                                            UNIFORM GRANT BUDGET TEMPLATE</t>
  </si>
  <si>
    <t xml:space="preserve">    STATE OF ILLINOIS                                          UNIFORM GRANT BUDGET TEMPLATE</t>
  </si>
  <si>
    <t xml:space="preserve">Fringe Benefits Narrative (State): </t>
  </si>
  <si>
    <t>Total Fringe Benefits</t>
  </si>
  <si>
    <r>
      <t xml:space="preserve">No reimbursement of Indirect Cost is being requested. </t>
    </r>
    <r>
      <rPr>
        <i/>
        <sz val="9"/>
        <color theme="1"/>
        <rFont val="Times New Roman"/>
        <family val="1"/>
      </rPr>
      <t>(Please consult your program office regarding possible match requirements)</t>
    </r>
  </si>
  <si>
    <t>Rate (%)</t>
  </si>
  <si>
    <t>State Request</t>
  </si>
  <si>
    <r>
      <t xml:space="preserve">Personnel Narrative (Cash) </t>
    </r>
    <r>
      <rPr>
        <i/>
        <sz val="10"/>
        <color theme="1"/>
        <rFont val="Times New Roman"/>
        <family val="1"/>
      </rPr>
      <t xml:space="preserve">i.e. "Match" or "Other Funding" </t>
    </r>
  </si>
  <si>
    <r>
      <t xml:space="preserve">Personnel Narrative (In-Kind) </t>
    </r>
    <r>
      <rPr>
        <i/>
        <sz val="10"/>
        <color theme="1"/>
        <rFont val="Times New Roman"/>
        <family val="1"/>
      </rPr>
      <t xml:space="preserve">i.e. "Match" or "Other Funding" </t>
    </r>
  </si>
  <si>
    <r>
      <t xml:space="preserve">Fringe Benefits Narrative (Cash) </t>
    </r>
    <r>
      <rPr>
        <i/>
        <sz val="10"/>
        <color theme="1"/>
        <rFont val="Times New Roman"/>
        <family val="1"/>
      </rPr>
      <t xml:space="preserve">i.e. "Match" or "Other Funding" </t>
    </r>
  </si>
  <si>
    <r>
      <t xml:space="preserve">Fringe Benefits Narrative (In-Kind) </t>
    </r>
    <r>
      <rPr>
        <i/>
        <sz val="10"/>
        <color theme="1"/>
        <rFont val="Times New Roman"/>
        <family val="1"/>
      </rPr>
      <t xml:space="preserve">i.e. "Match" or "Other Funding" </t>
    </r>
  </si>
  <si>
    <t>State Total</t>
  </si>
  <si>
    <r>
      <t xml:space="preserve">Equipment Narrative (Cash) </t>
    </r>
    <r>
      <rPr>
        <i/>
        <sz val="10"/>
        <color theme="1"/>
        <rFont val="Times New Roman"/>
        <family val="1"/>
      </rPr>
      <t xml:space="preserve">i.e. "Match" or "Other Funding" </t>
    </r>
  </si>
  <si>
    <r>
      <t xml:space="preserve">Equipment Narrative (In-Kind) </t>
    </r>
    <r>
      <rPr>
        <i/>
        <sz val="10"/>
        <color theme="1"/>
        <rFont val="Times New Roman"/>
        <family val="1"/>
      </rPr>
      <t xml:space="preserve">i.e. "Match" or "Other Funding" </t>
    </r>
  </si>
  <si>
    <r>
      <t xml:space="preserve">Supplies Narrative (Cash) </t>
    </r>
    <r>
      <rPr>
        <i/>
        <sz val="10"/>
        <color theme="1"/>
        <rFont val="Times New Roman"/>
        <family val="1"/>
      </rPr>
      <t xml:space="preserve">i.e. "Match" or "Other Funding" </t>
    </r>
  </si>
  <si>
    <r>
      <t xml:space="preserve">Supplies Narrative (In-Kind) </t>
    </r>
    <r>
      <rPr>
        <i/>
        <sz val="10"/>
        <color theme="1"/>
        <rFont val="Times New Roman"/>
        <family val="1"/>
      </rPr>
      <t xml:space="preserve">i.e. "Match" or "Other Funding" </t>
    </r>
  </si>
  <si>
    <r>
      <t xml:space="preserve">Contractual Services Narrative (Cash) </t>
    </r>
    <r>
      <rPr>
        <i/>
        <sz val="10"/>
        <color theme="1"/>
        <rFont val="Times New Roman"/>
        <family val="1"/>
      </rPr>
      <t xml:space="preserve">i.e. "Match" or "Other Funding" </t>
    </r>
  </si>
  <si>
    <r>
      <t xml:space="preserve">Contractual Services Narrative (In-Kind) </t>
    </r>
    <r>
      <rPr>
        <i/>
        <sz val="10"/>
        <color theme="1"/>
        <rFont val="Times New Roman"/>
        <family val="1"/>
      </rPr>
      <t xml:space="preserve">i.e. "Match" or "Other Funding" </t>
    </r>
  </si>
  <si>
    <r>
      <t xml:space="preserve">Consultant Narrative (Cash) </t>
    </r>
    <r>
      <rPr>
        <i/>
        <sz val="10"/>
        <color theme="1"/>
        <rFont val="Times New Roman"/>
        <family val="1"/>
      </rPr>
      <t xml:space="preserve">i.e. "Match" or "Other Funding" </t>
    </r>
  </si>
  <si>
    <r>
      <t xml:space="preserve">Consultant Narrative (In-Kind) </t>
    </r>
    <r>
      <rPr>
        <i/>
        <sz val="10"/>
        <color theme="1"/>
        <rFont val="Times New Roman"/>
        <family val="1"/>
      </rPr>
      <t xml:space="preserve">i.e. "Match" or "Other Funding" </t>
    </r>
  </si>
  <si>
    <r>
      <t xml:space="preserve">Construction Narrative (Cash) </t>
    </r>
    <r>
      <rPr>
        <i/>
        <sz val="10"/>
        <color theme="1"/>
        <rFont val="Times New Roman"/>
        <family val="1"/>
      </rPr>
      <t xml:space="preserve">i.e. "Match" or "Other Funding" </t>
    </r>
  </si>
  <si>
    <r>
      <t xml:space="preserve">Construction Narrative (In-Kind) </t>
    </r>
    <r>
      <rPr>
        <i/>
        <sz val="10"/>
        <color theme="1"/>
        <rFont val="Times New Roman"/>
        <family val="1"/>
      </rPr>
      <t xml:space="preserve">i.e. "Match" or "Other Funding" </t>
    </r>
  </si>
  <si>
    <r>
      <t xml:space="preserve">Occupancy Narrative (Cash) </t>
    </r>
    <r>
      <rPr>
        <i/>
        <sz val="10"/>
        <color theme="1"/>
        <rFont val="Times New Roman"/>
        <family val="1"/>
      </rPr>
      <t xml:space="preserve">i.e. "Match" or "Other Funding" </t>
    </r>
  </si>
  <si>
    <r>
      <t xml:space="preserve">Occupancy Narrative (In-Kind) </t>
    </r>
    <r>
      <rPr>
        <i/>
        <sz val="10"/>
        <color theme="1"/>
        <rFont val="Times New Roman"/>
        <family val="1"/>
      </rPr>
      <t xml:space="preserve">i.e. "Match" or "Other Funding" </t>
    </r>
  </si>
  <si>
    <r>
      <t xml:space="preserve">R &amp; D Narrative (Cash) </t>
    </r>
    <r>
      <rPr>
        <i/>
        <sz val="10"/>
        <color theme="1"/>
        <rFont val="Times New Roman"/>
        <family val="1"/>
      </rPr>
      <t xml:space="preserve">i.e. "Match" or "Other Funding" </t>
    </r>
  </si>
  <si>
    <r>
      <t xml:space="preserve">R &amp; D Narrative (In-Kind) </t>
    </r>
    <r>
      <rPr>
        <i/>
        <sz val="10"/>
        <color theme="1"/>
        <rFont val="Times New Roman"/>
        <family val="1"/>
      </rPr>
      <t xml:space="preserve">i.e. "Match" or "Other Funding" </t>
    </r>
  </si>
  <si>
    <r>
      <t xml:space="preserve">Telecommunications Narrative (Cash) </t>
    </r>
    <r>
      <rPr>
        <i/>
        <sz val="10"/>
        <color theme="1"/>
        <rFont val="Times New Roman"/>
        <family val="1"/>
      </rPr>
      <t xml:space="preserve">i.e. "Match" or "Other Funding" </t>
    </r>
  </si>
  <si>
    <r>
      <t xml:space="preserve">Telecommunications Narrative (in-Kind) </t>
    </r>
    <r>
      <rPr>
        <i/>
        <sz val="10"/>
        <color theme="1"/>
        <rFont val="Times New Roman"/>
        <family val="1"/>
      </rPr>
      <t xml:space="preserve">i.e. "Match" or "Other Funding" </t>
    </r>
  </si>
  <si>
    <r>
      <t xml:space="preserve">Training &amp; Education Narrative (Cash) </t>
    </r>
    <r>
      <rPr>
        <i/>
        <sz val="10"/>
        <color theme="1"/>
        <rFont val="Times New Roman"/>
        <family val="1"/>
      </rPr>
      <t xml:space="preserve">i.e. "Match" or "Other Funding" </t>
    </r>
  </si>
  <si>
    <r>
      <t xml:space="preserve">Training &amp; Education Narrative (In-Kind) </t>
    </r>
    <r>
      <rPr>
        <i/>
        <sz val="10"/>
        <color theme="1"/>
        <rFont val="Times New Roman"/>
        <family val="1"/>
      </rPr>
      <t xml:space="preserve">i.e. "Match" or "Other Funding" </t>
    </r>
  </si>
  <si>
    <r>
      <t xml:space="preserve">Direct Administrative Narrative (Cash) </t>
    </r>
    <r>
      <rPr>
        <i/>
        <sz val="10"/>
        <color theme="1"/>
        <rFont val="Times New Roman"/>
        <family val="1"/>
      </rPr>
      <t xml:space="preserve">i.e. "Match" or "Other Funding" </t>
    </r>
  </si>
  <si>
    <r>
      <t xml:space="preserve">Direct Administrative Narrative (In-Kind) </t>
    </r>
    <r>
      <rPr>
        <i/>
        <sz val="10"/>
        <color theme="1"/>
        <rFont val="Times New Roman"/>
        <family val="1"/>
      </rPr>
      <t xml:space="preserve">i.e. "Match" or "Other Funding" </t>
    </r>
  </si>
  <si>
    <r>
      <t xml:space="preserve">Other Cost Narrative (Cash) </t>
    </r>
    <r>
      <rPr>
        <i/>
        <sz val="10"/>
        <color theme="1"/>
        <rFont val="Times New Roman"/>
        <family val="1"/>
      </rPr>
      <t xml:space="preserve">i.e. "Match" or "Other Funding" </t>
    </r>
  </si>
  <si>
    <r>
      <t xml:space="preserve">Other Cost Narrative (In-Kind) </t>
    </r>
    <r>
      <rPr>
        <i/>
        <sz val="10"/>
        <color theme="1"/>
        <rFont val="Times New Roman"/>
        <family val="1"/>
      </rPr>
      <t xml:space="preserve">i.e. "Match" or "Other Funding" </t>
    </r>
  </si>
  <si>
    <r>
      <t xml:space="preserve">Indirect Cost Narrative (Cash) </t>
    </r>
    <r>
      <rPr>
        <i/>
        <sz val="10"/>
        <color theme="1"/>
        <rFont val="Times New Roman"/>
        <family val="1"/>
      </rPr>
      <t xml:space="preserve">i.e. "Match" or "Other Funding" </t>
    </r>
  </si>
  <si>
    <r>
      <t xml:space="preserve">Indirect Cost Narrative (In-Kind) </t>
    </r>
    <r>
      <rPr>
        <i/>
        <sz val="10"/>
        <color theme="1"/>
        <rFont val="Times New Roman"/>
        <family val="1"/>
      </rPr>
      <t xml:space="preserve">i.e. "Match" or "Other Funding" </t>
    </r>
  </si>
  <si>
    <t>Grant Number:</t>
  </si>
  <si>
    <t>Grant Number</t>
  </si>
  <si>
    <t>Cash Match</t>
  </si>
  <si>
    <t>In-Kind Match</t>
  </si>
  <si>
    <r>
      <rPr>
        <b/>
        <sz val="16"/>
        <color theme="1"/>
        <rFont val="Times New Roman"/>
        <family val="1"/>
      </rPr>
      <t>SECTION B</t>
    </r>
    <r>
      <rPr>
        <b/>
        <sz val="14"/>
        <color theme="1"/>
        <rFont val="Times New Roman"/>
        <family val="1"/>
      </rPr>
      <t xml:space="preserve"> --</t>
    </r>
    <r>
      <rPr>
        <b/>
        <sz val="11"/>
        <color theme="1"/>
        <rFont val="Times New Roman"/>
        <family val="1"/>
      </rPr>
      <t xml:space="preserve"> </t>
    </r>
    <r>
      <rPr>
        <b/>
        <sz val="14"/>
        <color theme="1"/>
        <rFont val="Times New Roman"/>
        <family val="1"/>
      </rPr>
      <t>NON STATE OF ILLINOIS  FUNDS</t>
    </r>
    <r>
      <rPr>
        <b/>
        <sz val="11"/>
        <color theme="1"/>
        <rFont val="Times New Roman"/>
        <family val="1"/>
      </rPr>
      <t xml:space="preserve"> -- </t>
    </r>
    <r>
      <rPr>
        <b/>
        <sz val="14"/>
        <color theme="1"/>
        <rFont val="Times New Roman"/>
        <family val="1"/>
      </rPr>
      <t>CASH MATCH</t>
    </r>
  </si>
  <si>
    <t>SECTION B -- NON STATE OF ILLINOIS  FUNDS -- IN-KIND MATCH</t>
  </si>
  <si>
    <t>AGENCY : Commerce &amp; Econ. Opportunity</t>
  </si>
  <si>
    <t>Agency: Commerce &amp; Econ. Opportunity</t>
  </si>
  <si>
    <t>AGENCY: Commerce &amp; Econ. Opportunity</t>
  </si>
  <si>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</si>
  <si>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</si>
  <si>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r>
      <rPr>
        <b/>
        <sz val="10"/>
        <rFont val="Times New Roman"/>
        <family val="1"/>
      </rPr>
      <t xml:space="preserve">10). </t>
    </r>
    <r>
      <rPr>
        <b/>
        <u/>
        <sz val="10"/>
        <rFont val="Times New Roman"/>
        <family val="1"/>
      </rPr>
      <t>Research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research and development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</si>
  <si>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</si>
  <si>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t>Budget Narrative Summary--When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</si>
  <si>
    <r>
      <t xml:space="preserve">3).  </t>
    </r>
    <r>
      <rPr>
        <b/>
        <u/>
        <sz val="10"/>
        <rFont val="Times New Roman"/>
        <family val="1"/>
      </rPr>
      <t>Travel</t>
    </r>
    <r>
      <rPr>
        <b/>
        <sz val="10"/>
        <rFont val="Times New Roman"/>
        <family val="1"/>
      </rPr>
      <t xml:space="preserve"> </t>
    </r>
    <r>
      <rPr>
        <b/>
        <i/>
        <sz val="10"/>
        <rFont val="Times New Roman"/>
        <family val="1"/>
      </rPr>
      <t>(2 CFR 200.474</t>
    </r>
    <r>
      <rPr>
        <b/>
        <sz val="10"/>
        <rFont val="Times New Roman"/>
        <family val="1"/>
      </rPr>
      <t>)</t>
    </r>
    <r>
      <rPr>
        <b/>
        <sz val="10"/>
        <color theme="1"/>
        <rFont val="Times New Roman"/>
        <family val="1"/>
      </rPr>
      <t xml:space="preserve">-- </t>
    </r>
    <r>
      <rPr>
        <sz val="10"/>
        <color theme="1"/>
        <rFont val="Times New Roman"/>
        <family val="1"/>
      </rPr>
      <t xml:space="preserve">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NOTE: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</si>
  <si>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t>Please enter grant number in Cell D3</t>
  </si>
  <si>
    <t>All nonzero entries below this row come from formulas &amp; should require no typing in cells below here</t>
  </si>
  <si>
    <t>Length of time=# of units of Basis</t>
  </si>
  <si>
    <t>You may change formula in Column H of this row to accommodate any rows you need to insert for items that add up to the State Total</t>
  </si>
  <si>
    <t>You may change formula in Column H of this row to accommodate any rows you need to insert for items that add up to the Cash Match</t>
  </si>
  <si>
    <t>You may change formula in Column H of this row to accommodate any rows you need to insert for items that add up to the In-Kind Match</t>
  </si>
  <si>
    <t>Give a brief description of items that you are claiming</t>
  </si>
  <si>
    <t>Formula in Column H links to State Total Formula above</t>
  </si>
  <si>
    <t>Formula in Column H links to Cash Match Total Formula above</t>
  </si>
  <si>
    <t>Formula in Column H links to In-Kind Match Total Formula above</t>
  </si>
  <si>
    <t>You may change formula in Column I of this row to accommodate any rows you need to insert for items that add up to the State Total</t>
  </si>
  <si>
    <t>You may change formula in Column I of this row to accommodate any rows you need to insert for items that add up to the Cash Match</t>
  </si>
  <si>
    <t>You may change formula in Column I of this row to accommodate any rows you need to insert for items that add up to the In-Kind Match</t>
  </si>
  <si>
    <t>Formula in Column I links to State Total Formula above</t>
  </si>
  <si>
    <t>Formula in Column I links to Cash Match Total Formula above</t>
  </si>
  <si>
    <t>Formula in Column I links to In-Kind Match Total Formula above</t>
  </si>
  <si>
    <t>You may change formula in Column G of this row to accommodate any rows you need to insert for items that add up to the State Total</t>
  </si>
  <si>
    <t>You may change formula in Column G of this row to accommodate any rows you need to insert for items that add up to the Cash Match</t>
  </si>
  <si>
    <t>You may change formula in Column G of this row to accommodate any rows you need to insert for items that add up to the In-Kind Match</t>
  </si>
  <si>
    <t>Formula in Column G links to State Total Formula above</t>
  </si>
  <si>
    <t>Formula in Column G links to Cash Match Total Formula above</t>
  </si>
  <si>
    <t>Formula in Column G links to In-Kind Match Total Formula above</t>
  </si>
  <si>
    <t>Please make no entries on this sheet, all numbers are formulas</t>
  </si>
  <si>
    <t>In-School State Total</t>
  </si>
  <si>
    <t>In-School Cash Match</t>
  </si>
  <si>
    <t>In-School In-Kind Match</t>
  </si>
  <si>
    <t>Out-of-School State Total</t>
  </si>
  <si>
    <t>Out-of-School Cash Match</t>
  </si>
  <si>
    <t>Out-of-School In-Kind Match</t>
  </si>
  <si>
    <t>Out-of-School Cash Match Total</t>
  </si>
  <si>
    <t>In-School Cash Match Total</t>
  </si>
  <si>
    <t>Out-of-School In-Kind Match Total</t>
  </si>
  <si>
    <t>In-School In-Kind Match Total</t>
  </si>
  <si>
    <t>4. Equipment Out-of-School</t>
  </si>
  <si>
    <t>5. Supplies In-School</t>
  </si>
  <si>
    <t>5. Supplies Out-of-School</t>
  </si>
  <si>
    <t>6. Contractual Services In-School</t>
  </si>
  <si>
    <t>6. Contractual Services Out-of-School</t>
  </si>
  <si>
    <t>3. Travel Out-of-School</t>
  </si>
  <si>
    <t>1. Personnel In-School</t>
  </si>
  <si>
    <t>1. Personnel Out-of-School</t>
  </si>
  <si>
    <t>2. Fringe Benefits In-School</t>
  </si>
  <si>
    <t>2. Fringe Benefits Out-of-School</t>
  </si>
  <si>
    <t>3. Travel In-School</t>
  </si>
  <si>
    <t>11. Telecommunications In-School</t>
  </si>
  <si>
    <t>11. Telecommunications Out-of-School</t>
  </si>
  <si>
    <t>12. Training &amp; Education In-School</t>
  </si>
  <si>
    <t>12. Training &amp; Education Out-of-School</t>
  </si>
  <si>
    <t>13. Direct Administrative Costs In-School</t>
  </si>
  <si>
    <t>13. Direct Administrative Costs Out-of-School</t>
  </si>
  <si>
    <t>16.   Indirect Costs In-School</t>
  </si>
  <si>
    <t>16.   Indirect Costs Out-of-School</t>
  </si>
  <si>
    <t>State Request In-School</t>
  </si>
  <si>
    <t>Cash Match In-School</t>
  </si>
  <si>
    <t>In-Kind Match In-School</t>
  </si>
  <si>
    <t xml:space="preserve">     TOTAL PROJECT COSTS In-School</t>
  </si>
  <si>
    <t>State Request Out-of-School</t>
  </si>
  <si>
    <t>Cash Match Out-of-School</t>
  </si>
  <si>
    <t>In-Kind Match Out-of-School</t>
  </si>
  <si>
    <t xml:space="preserve">     TOTAL PROJECT COSTS Out-of-School</t>
  </si>
  <si>
    <t>should be zero</t>
  </si>
  <si>
    <t>Leverage</t>
  </si>
  <si>
    <t>Leverage In-School</t>
  </si>
  <si>
    <t>Leverage Out-of-School</t>
  </si>
  <si>
    <t>7. Consultant (Professional Services) In-School</t>
  </si>
  <si>
    <t>7. Consultant (Professional Services) Out-of-School</t>
  </si>
  <si>
    <t>8. Construction Out-of-School</t>
  </si>
  <si>
    <t>9. Occupancy (Rent &amp; Utilities) In-School</t>
  </si>
  <si>
    <t>9. Occupancy (Rent &amp; Utilities) Out-of-School</t>
  </si>
  <si>
    <t>10. Research &amp; Development (R&amp;D) In-School</t>
  </si>
  <si>
    <t>10. Research &amp; Development (R&amp;D) Out-of-School</t>
  </si>
  <si>
    <t>14. Other or Misc. Costs Out-of-School</t>
  </si>
  <si>
    <t>In-School Leverage</t>
  </si>
  <si>
    <t>Out-of-School Leverage</t>
  </si>
  <si>
    <t>In-School Leverage Total</t>
  </si>
  <si>
    <t>Out-of-School Leverage Total</t>
  </si>
  <si>
    <t>Formula in Column H links to Leverage Total Formula above</t>
  </si>
  <si>
    <t>You may change formula in Column H of this row to accommodate any rows you need to insert for items that add up to Leverage</t>
  </si>
  <si>
    <t>You may change formula in Column H of this row to accommodate any rows you need to insert for items that add up to the Leverage</t>
  </si>
  <si>
    <r>
      <t xml:space="preserve">Personnel Narrative (Leverage) </t>
    </r>
    <r>
      <rPr>
        <i/>
        <sz val="10"/>
        <color theme="1"/>
        <rFont val="Times New Roman"/>
        <family val="1"/>
      </rPr>
      <t xml:space="preserve">i.e. "Match" or "Other Funding" </t>
    </r>
  </si>
  <si>
    <t>You may change formula in Column I of this row to accommodate any rows you need to insert for items that add up to Leverage</t>
  </si>
  <si>
    <t>Formula in Column I links to Leverage Total Formula above</t>
  </si>
  <si>
    <t>You may change formula in Column G of this row to accommodate any rows you need to insert for items that add up to Leverage</t>
  </si>
  <si>
    <t>Formula in Column G links to Leverage Total Formula above</t>
  </si>
  <si>
    <t>Formula in Column G adds Narrative section totals</t>
  </si>
  <si>
    <t>Formula in Column H adds Narrative section totals</t>
  </si>
  <si>
    <t>Formula in Column I adds Narrative section totals</t>
  </si>
  <si>
    <t xml:space="preserve">1A. Personnel (Salaries &amp; Wages) In-School          </t>
  </si>
  <si>
    <t xml:space="preserve">1B. Personnel (Salaries &amp; Wages) Out-of-School          </t>
  </si>
  <si>
    <t>2A. Fringe Benefits In-School</t>
  </si>
  <si>
    <t>2B. Fringe Benefits Out-of-School</t>
  </si>
  <si>
    <t>3A. Travel In-School</t>
  </si>
  <si>
    <t>3B. Travel Out-of-School</t>
  </si>
  <si>
    <t>5A. Supplies In-School</t>
  </si>
  <si>
    <t>5B. Supplies Out-of-School</t>
  </si>
  <si>
    <r>
      <t xml:space="preserve">6A.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 In-School</t>
    </r>
  </si>
  <si>
    <r>
      <t xml:space="preserve">6B.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 Out-of-School</t>
    </r>
  </si>
  <si>
    <t>11A. Telecommunications In-School</t>
  </si>
  <si>
    <t>11B. Telecommunications Out-of-School</t>
  </si>
  <si>
    <t>12A. Training &amp; Education In-School</t>
  </si>
  <si>
    <t>12B. Training &amp; Education Out-of-School</t>
  </si>
  <si>
    <t>13A. Direct Administrative costs In-School</t>
  </si>
  <si>
    <t>13A. Direct Administrative costs Out-of-School</t>
  </si>
  <si>
    <t>6A. Contractual Services (200.318) &amp; Subawards (200.92) In-School</t>
  </si>
  <si>
    <t>6B. Contractual Services (200.318) &amp; Subawards (200.92) Out-of-School</t>
  </si>
  <si>
    <t>7A. Consultant (Professional Services) In-School</t>
  </si>
  <si>
    <t>7B. Consultant (Professional Services) Out-of-School</t>
  </si>
  <si>
    <t>9A. Occupancy (Rent &amp; Utilities) In-School</t>
  </si>
  <si>
    <t>9B. Occupancy (Rent &amp; Utilities) Out-of-School</t>
  </si>
  <si>
    <t>10A. Research &amp; Development (R&amp;D) In-School</t>
  </si>
  <si>
    <t>10B. Research &amp; Development (R&amp;D) Out-of-School</t>
  </si>
  <si>
    <t>17B.  Indirect Costs* (see below) Out-of-School</t>
  </si>
  <si>
    <t>17A.  Indirect Costs* (see below) In-School</t>
  </si>
  <si>
    <t>17A.  Indirect Costs In-School</t>
  </si>
  <si>
    <t>17B.  Indirect Costs Out-of-School</t>
  </si>
  <si>
    <r>
      <t xml:space="preserve">Indirect Cost Narrative (Leverage) </t>
    </r>
    <r>
      <rPr>
        <i/>
        <sz val="10"/>
        <color theme="1"/>
        <rFont val="Times New Roman"/>
        <family val="1"/>
      </rPr>
      <t xml:space="preserve">i.e. "Match" or "Other Funding" </t>
    </r>
  </si>
  <si>
    <r>
      <t xml:space="preserve">Other Cost Narrative (Leverage) </t>
    </r>
    <r>
      <rPr>
        <i/>
        <sz val="10"/>
        <color theme="1"/>
        <rFont val="Times New Roman"/>
        <family val="1"/>
      </rPr>
      <t xml:space="preserve">i.e. "Match" or "Other Funding" </t>
    </r>
  </si>
  <si>
    <r>
      <t xml:space="preserve">Direct Administrative Narrative (Leverage) </t>
    </r>
    <r>
      <rPr>
        <i/>
        <sz val="10"/>
        <color theme="1"/>
        <rFont val="Times New Roman"/>
        <family val="1"/>
      </rPr>
      <t xml:space="preserve">i.e. "Match" or "Other Funding" </t>
    </r>
  </si>
  <si>
    <r>
      <t xml:space="preserve">Training &amp; Education Narrative (Leverage) </t>
    </r>
    <r>
      <rPr>
        <i/>
        <sz val="10"/>
        <color theme="1"/>
        <rFont val="Times New Roman"/>
        <family val="1"/>
      </rPr>
      <t xml:space="preserve">i.e. "Match" or "Other Funding" </t>
    </r>
  </si>
  <si>
    <r>
      <t xml:space="preserve">Telecommunications Narrative (Leverage) </t>
    </r>
    <r>
      <rPr>
        <i/>
        <sz val="10"/>
        <color theme="1"/>
        <rFont val="Times New Roman"/>
        <family val="1"/>
      </rPr>
      <t xml:space="preserve">i.e. "Match" or "Other Funding" </t>
    </r>
  </si>
  <si>
    <r>
      <t xml:space="preserve">R &amp; D Narrative (Leverage) </t>
    </r>
    <r>
      <rPr>
        <i/>
        <sz val="10"/>
        <color theme="1"/>
        <rFont val="Times New Roman"/>
        <family val="1"/>
      </rPr>
      <t xml:space="preserve">i.e. "Match" or "Other Funding" </t>
    </r>
  </si>
  <si>
    <r>
      <t xml:space="preserve">Occupancy Narrative (Leverage) </t>
    </r>
    <r>
      <rPr>
        <i/>
        <sz val="10"/>
        <color theme="1"/>
        <rFont val="Times New Roman"/>
        <family val="1"/>
      </rPr>
      <t xml:space="preserve">i.e. "Match" or "Other Funding" </t>
    </r>
  </si>
  <si>
    <r>
      <t xml:space="preserve">Construction Narrative (Leverage) </t>
    </r>
    <r>
      <rPr>
        <i/>
        <sz val="10"/>
        <color theme="1"/>
        <rFont val="Times New Roman"/>
        <family val="1"/>
      </rPr>
      <t xml:space="preserve">i.e. "Match" or "Other Funding" </t>
    </r>
  </si>
  <si>
    <r>
      <t xml:space="preserve">Consultant Narrative (Leverage) </t>
    </r>
    <r>
      <rPr>
        <i/>
        <sz val="10"/>
        <color theme="1"/>
        <rFont val="Times New Roman"/>
        <family val="1"/>
      </rPr>
      <t xml:space="preserve">i.e. "Match" or "Other Funding" </t>
    </r>
  </si>
  <si>
    <r>
      <t xml:space="preserve">Contractual Services Narrative (Leverage) </t>
    </r>
    <r>
      <rPr>
        <i/>
        <sz val="10"/>
        <color theme="1"/>
        <rFont val="Times New Roman"/>
        <family val="1"/>
      </rPr>
      <t xml:space="preserve">i.e. "Match" or "Other Funding" </t>
    </r>
  </si>
  <si>
    <r>
      <t xml:space="preserve">Supplies Narrative (Leverage) </t>
    </r>
    <r>
      <rPr>
        <i/>
        <sz val="10"/>
        <color theme="1"/>
        <rFont val="Times New Roman"/>
        <family val="1"/>
      </rPr>
      <t xml:space="preserve">i.e. "Match" or "Other Funding" </t>
    </r>
  </si>
  <si>
    <r>
      <t xml:space="preserve">Equipment Narrative (Leverage) </t>
    </r>
    <r>
      <rPr>
        <i/>
        <sz val="10"/>
        <color theme="1"/>
        <rFont val="Times New Roman"/>
        <family val="1"/>
      </rPr>
      <t xml:space="preserve">i.e. "Match" or "Other Funding" </t>
    </r>
  </si>
  <si>
    <r>
      <t xml:space="preserve">Fringe Benefits Narrative (Leverage) </t>
    </r>
    <r>
      <rPr>
        <i/>
        <sz val="10"/>
        <color theme="1"/>
        <rFont val="Times New Roman"/>
        <family val="1"/>
      </rPr>
      <t xml:space="preserve">i.e. "Match" or "Other Funding" </t>
    </r>
  </si>
  <si>
    <r>
      <rPr>
        <sz val="9"/>
        <color theme="1"/>
        <rFont val="Times New Roman"/>
        <family val="1"/>
      </rPr>
      <t>15</t>
    </r>
    <r>
      <rPr>
        <b/>
        <sz val="9"/>
        <color theme="1"/>
        <rFont val="Times New Roman"/>
        <family val="1"/>
      </rPr>
      <t xml:space="preserve">. A1. </t>
    </r>
    <r>
      <rPr>
        <b/>
        <i/>
        <u/>
        <sz val="9"/>
        <color theme="1"/>
        <rFont val="Times New Roman"/>
        <family val="1"/>
      </rPr>
      <t>Training In-School</t>
    </r>
  </si>
  <si>
    <r>
      <t xml:space="preserve">      A2. </t>
    </r>
    <r>
      <rPr>
        <b/>
        <i/>
        <u/>
        <sz val="9"/>
        <color theme="1"/>
        <rFont val="Times New Roman"/>
        <family val="1"/>
      </rPr>
      <t>Training Out-of-School</t>
    </r>
  </si>
  <si>
    <r>
      <t xml:space="preserve">      B1. </t>
    </r>
    <r>
      <rPr>
        <b/>
        <i/>
        <u/>
        <sz val="9"/>
        <color theme="1"/>
        <rFont val="Times New Roman"/>
        <family val="1"/>
      </rPr>
      <t>Supportive Services In-School</t>
    </r>
  </si>
  <si>
    <r>
      <t xml:space="preserve">      B2. </t>
    </r>
    <r>
      <rPr>
        <b/>
        <i/>
        <u/>
        <sz val="9"/>
        <color theme="1"/>
        <rFont val="Times New Roman"/>
        <family val="1"/>
      </rPr>
      <t>Supportive Services Out-of-School</t>
    </r>
  </si>
  <si>
    <r>
      <t xml:space="preserve">      C1. </t>
    </r>
    <r>
      <rPr>
        <b/>
        <i/>
        <u/>
        <sz val="9"/>
        <color theme="1"/>
        <rFont val="Times New Roman"/>
        <family val="1"/>
      </rPr>
      <t>Participant Wages In-School</t>
    </r>
  </si>
  <si>
    <r>
      <t xml:space="preserve">      C2. </t>
    </r>
    <r>
      <rPr>
        <b/>
        <i/>
        <u/>
        <sz val="9"/>
        <color theme="1"/>
        <rFont val="Times New Roman"/>
        <family val="1"/>
      </rPr>
      <t>Participant Wages Out-of-School</t>
    </r>
  </si>
  <si>
    <t>4. Equipment</t>
  </si>
  <si>
    <r>
      <rPr>
        <sz val="9"/>
        <color theme="1"/>
        <rFont val="Times New Roman"/>
        <family val="1"/>
      </rPr>
      <t>15</t>
    </r>
    <r>
      <rPr>
        <b/>
        <sz val="9"/>
        <color theme="1"/>
        <rFont val="Times New Roman"/>
        <family val="1"/>
      </rPr>
      <t xml:space="preserve">. A1. </t>
    </r>
    <r>
      <rPr>
        <b/>
        <i/>
        <u/>
        <sz val="9"/>
        <color theme="1"/>
        <rFont val="Times New Roman"/>
        <family val="1"/>
      </rPr>
      <t>Direct Training Costs In-School</t>
    </r>
  </si>
  <si>
    <r>
      <t xml:space="preserve">      A2. Direct </t>
    </r>
    <r>
      <rPr>
        <b/>
        <i/>
        <u/>
        <sz val="9"/>
        <color theme="1"/>
        <rFont val="Times New Roman"/>
        <family val="1"/>
      </rPr>
      <t>Training Costs Out-of-School</t>
    </r>
  </si>
  <si>
    <r>
      <t xml:space="preserve">      B1. </t>
    </r>
    <r>
      <rPr>
        <b/>
        <i/>
        <u/>
        <sz val="9"/>
        <color theme="1"/>
        <rFont val="Times New Roman"/>
        <family val="1"/>
      </rPr>
      <t>Work Based Training In-School</t>
    </r>
  </si>
  <si>
    <r>
      <t xml:space="preserve">      B2. </t>
    </r>
    <r>
      <rPr>
        <b/>
        <i/>
        <u/>
        <sz val="9"/>
        <color theme="1"/>
        <rFont val="Times New Roman"/>
        <family val="1"/>
      </rPr>
      <t>Work Based Training Out-of-School</t>
    </r>
  </si>
  <si>
    <r>
      <t xml:space="preserve">      C1. </t>
    </r>
    <r>
      <rPr>
        <b/>
        <i/>
        <u/>
        <sz val="9"/>
        <color theme="1"/>
        <rFont val="Times New Roman"/>
        <family val="1"/>
      </rPr>
      <t>Supportive Services In-School</t>
    </r>
  </si>
  <si>
    <r>
      <t xml:space="preserve">      C2. </t>
    </r>
    <r>
      <rPr>
        <b/>
        <i/>
        <u/>
        <sz val="9"/>
        <color theme="1"/>
        <rFont val="Times New Roman"/>
        <family val="1"/>
      </rPr>
      <t>Supportive Services Out-of-School</t>
    </r>
  </si>
  <si>
    <r>
      <t xml:space="preserve">      D1. </t>
    </r>
    <r>
      <rPr>
        <b/>
        <i/>
        <u/>
        <sz val="9"/>
        <color theme="1"/>
        <rFont val="Times New Roman"/>
        <family val="1"/>
      </rPr>
      <t>Other Program Costs In-School</t>
    </r>
  </si>
  <si>
    <r>
      <t xml:space="preserve">      D2. </t>
    </r>
    <r>
      <rPr>
        <b/>
        <i/>
        <u/>
        <sz val="9"/>
        <color theme="1"/>
        <rFont val="Times New Roman"/>
        <family val="1"/>
      </rPr>
      <t>Other Program Costs Out-of-School</t>
    </r>
  </si>
  <si>
    <r>
      <rPr>
        <b/>
        <sz val="10"/>
        <color theme="1"/>
        <rFont val="Times New Roman"/>
        <family val="1"/>
      </rPr>
      <t xml:space="preserve">15A). </t>
    </r>
    <r>
      <rPr>
        <b/>
        <u/>
        <sz val="10"/>
        <color theme="1"/>
        <rFont val="Times New Roman"/>
        <family val="1"/>
      </rPr>
      <t>Youth- Direct Training Costs</t>
    </r>
    <r>
      <rPr>
        <sz val="10"/>
        <color theme="1"/>
        <rFont val="Times New Roman"/>
        <family val="1"/>
      </rPr>
      <t>:  Program expenditures for training leading to jobs in demand occupations including occupational skills training and remedial training / pre-vocational services.</t>
    </r>
  </si>
  <si>
    <r>
      <rPr>
        <b/>
        <sz val="10"/>
        <color theme="1"/>
        <rFont val="Times New Roman"/>
        <family val="1"/>
      </rPr>
      <t xml:space="preserve">15B). </t>
    </r>
    <r>
      <rPr>
        <b/>
        <u/>
        <sz val="10"/>
        <color theme="1"/>
        <rFont val="Times New Roman"/>
        <family val="1"/>
      </rPr>
      <t>Youth - Work Based Training</t>
    </r>
    <r>
      <rPr>
        <sz val="10"/>
        <color theme="1"/>
        <rFont val="Times New Roman"/>
        <family val="1"/>
      </rPr>
      <t>:  Includes the costs associated with on-the-job training, customized training, and work experience opportunities for program participants.</t>
    </r>
  </si>
  <si>
    <r>
      <rPr>
        <b/>
        <sz val="10"/>
        <color theme="1"/>
        <rFont val="Times New Roman"/>
        <family val="1"/>
      </rPr>
      <t xml:space="preserve">15C). </t>
    </r>
    <r>
      <rPr>
        <b/>
        <u/>
        <sz val="10"/>
        <color theme="1"/>
        <rFont val="Times New Roman"/>
        <family val="1"/>
      </rPr>
      <t>Youth - Supportive Services</t>
    </r>
    <r>
      <rPr>
        <sz val="10"/>
        <color theme="1"/>
        <rFont val="Times New Roman"/>
        <family val="1"/>
      </rPr>
      <t>:  Expenditures to, or on behalf of, a participant enrolled in training or in the twelve-month follow-up period subsequent to placement, such as transportation, childcare, tutoring, and mentoring.</t>
    </r>
  </si>
  <si>
    <r>
      <rPr>
        <b/>
        <sz val="10"/>
        <color theme="1"/>
        <rFont val="Times New Roman"/>
        <family val="1"/>
      </rPr>
      <t xml:space="preserve">15D). </t>
    </r>
    <r>
      <rPr>
        <b/>
        <u/>
        <sz val="10"/>
        <color theme="1"/>
        <rFont val="Times New Roman"/>
        <family val="1"/>
      </rPr>
      <t>Youth - Other Program Costs</t>
    </r>
    <r>
      <rPr>
        <sz val="10"/>
        <color theme="1"/>
        <rFont val="Times New Roman"/>
        <family val="1"/>
      </rPr>
      <t>:  All other program costs related to providing services to adult participants not elsewhere classified.</t>
    </r>
  </si>
  <si>
    <t xml:space="preserve">Youth- Other Program Costs Narrative (State): </t>
  </si>
  <si>
    <t xml:space="preserve">Youth- Other Program Costs Narrative (Cash) i.e. "Match" or "Other Funding" </t>
  </si>
  <si>
    <t xml:space="preserve">Youth- Other Program Costs Narrative (In-Kind) i.e. "Match" or "Other Funding" </t>
  </si>
  <si>
    <t xml:space="preserve">Youth- Other Program Costs Narrative (Leverage) i.e. "Match" or "Other Funding" </t>
  </si>
  <si>
    <t xml:space="preserve">Youth - Supportive Services Narrative (State): </t>
  </si>
  <si>
    <t xml:space="preserve">Youth - Supportive Services Narrative (Cash) i.e. "Match" or "Other Funding" </t>
  </si>
  <si>
    <t xml:space="preserve">Youth - Supportive Services Narrative (In-Kind) i.e. "Match" or "Other Funding" </t>
  </si>
  <si>
    <t xml:space="preserve">Youth - Supportive Services Narrative (Leverage) i.e. "Match" or "Other Funding" </t>
  </si>
  <si>
    <t>Total Youth - Supportive Services</t>
  </si>
  <si>
    <t>Total Youth - Other Program Costs</t>
  </si>
  <si>
    <t xml:space="preserve">Youth - Work Based Training Narrative (State): </t>
  </si>
  <si>
    <t xml:space="preserve">Youth - Work Based Training Narrative (Cash) i.e. "Match" or "Other Funding" </t>
  </si>
  <si>
    <t xml:space="preserve">Youth - Work Based Training Narrative (In-Kind) i.e. "Match" or "Other Funding" </t>
  </si>
  <si>
    <t xml:space="preserve">Youth - Work Based Training Narrative (Leverage) i.e. "Match" or "Other Funding" </t>
  </si>
  <si>
    <t>Total Youth - Work Based Training</t>
  </si>
  <si>
    <t xml:space="preserve">Youth - Direct Training Costs Narrative (State): </t>
  </si>
  <si>
    <r>
      <rPr>
        <b/>
        <u/>
        <sz val="10"/>
        <color theme="1"/>
        <rFont val="Times New Roman"/>
        <family val="1"/>
      </rPr>
      <t>Youth - Direct Training Costs</t>
    </r>
    <r>
      <rPr>
        <b/>
        <sz val="10"/>
        <color theme="1"/>
        <rFont val="Times New Roman"/>
        <family val="1"/>
      </rPr>
      <t xml:space="preserve"> Narrative (Cash) </t>
    </r>
    <r>
      <rPr>
        <i/>
        <sz val="10"/>
        <color theme="1"/>
        <rFont val="Times New Roman"/>
        <family val="1"/>
      </rPr>
      <t xml:space="preserve">i.e. "Match" or "Other Funding" </t>
    </r>
  </si>
  <si>
    <r>
      <rPr>
        <b/>
        <u/>
        <sz val="10"/>
        <color theme="1"/>
        <rFont val="Times New Roman"/>
        <family val="1"/>
      </rPr>
      <t>Youth - Direct Training Costs</t>
    </r>
    <r>
      <rPr>
        <b/>
        <sz val="10"/>
        <color theme="1"/>
        <rFont val="Times New Roman"/>
        <family val="1"/>
      </rPr>
      <t xml:space="preserve"> Narrative (In-Kind) </t>
    </r>
    <r>
      <rPr>
        <i/>
        <sz val="10"/>
        <color theme="1"/>
        <rFont val="Times New Roman"/>
        <family val="1"/>
      </rPr>
      <t xml:space="preserve">i.e. "Match" or "Other Funding" </t>
    </r>
  </si>
  <si>
    <r>
      <rPr>
        <b/>
        <u/>
        <sz val="10"/>
        <color theme="1"/>
        <rFont val="Times New Roman"/>
        <family val="1"/>
      </rPr>
      <t>Youth - Direct Training Costs</t>
    </r>
    <r>
      <rPr>
        <b/>
        <sz val="10"/>
        <color theme="1"/>
        <rFont val="Times New Roman"/>
        <family val="1"/>
      </rPr>
      <t xml:space="preserve"> Narrative (Leverage) </t>
    </r>
    <r>
      <rPr>
        <i/>
        <sz val="10"/>
        <color theme="1"/>
        <rFont val="Times New Roman"/>
        <family val="1"/>
      </rPr>
      <t xml:space="preserve">i.e. "Match" or "Other Funding" </t>
    </r>
  </si>
  <si>
    <r>
      <t xml:space="preserve">Total </t>
    </r>
    <r>
      <rPr>
        <b/>
        <i/>
        <u/>
        <sz val="11"/>
        <color theme="1"/>
        <rFont val="Times New Roman"/>
        <family val="1"/>
      </rPr>
      <t>Youth - Direct Training Costs</t>
    </r>
  </si>
  <si>
    <t>14. Other or Misc. Costs</t>
  </si>
  <si>
    <t>15A. Youth - Direct Training Costs In-School</t>
  </si>
  <si>
    <t>15A. Youth - Direct Training Costs Out-of-School</t>
  </si>
  <si>
    <t>15B. Youth - Work Based Training In-School</t>
  </si>
  <si>
    <t>15B. Youth - Work Based Training Out-of-School</t>
  </si>
  <si>
    <t>15C. Youth - Supportive Services In-School</t>
  </si>
  <si>
    <t>15C. Youth - Supportive Services Out-of-School</t>
  </si>
  <si>
    <t>15D. Youth - Other Program Costs In-School</t>
  </si>
  <si>
    <t>15D. Youth - Other Program Costs Out-of-School</t>
  </si>
  <si>
    <t xml:space="preserve">In-School State Total </t>
  </si>
  <si>
    <t xml:space="preserve">Out-of-School State Total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</si>
</sst>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s>
  <fonts count="60"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b/>
      <i/>
      <u/>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i/>
      <u val="singleAccounting"/>
      <sz val="9"/>
      <name val="Times New Roman"/>
      <family val="1"/>
    </font>
    <font>
      <b/>
      <i/>
      <u val="singleAccounting"/>
      <sz val="9"/>
      <color theme="1"/>
      <name val="Times New Roman"/>
      <family val="1"/>
    </font>
    <font>
      <b/>
      <sz val="9"/>
      <color rgb="FFFF0000"/>
      <name val="Times New Roman"/>
      <family val="1"/>
    </font>
    <font>
      <b/>
      <i/>
      <u val="singleAccounting"/>
      <sz val="10"/>
      <name val="Times New Roman"/>
      <family val="1"/>
    </font>
  </fonts>
  <fills count="8">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patternFill>
    </fill>
    <fill>
      <patternFill patternType="solid">
        <fgColor theme="0" tint="-0.249977111117893"/>
        <bgColor indexed="64"/>
      </patternFill>
    </fill>
  </fills>
  <borders count="62">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24" fillId="6" borderId="0" applyNumberFormat="0" applyBorder="0" applyAlignment="0" applyProtection="0"/>
    <xf numFmtId="9" fontId="1" fillId="0" borderId="0" applyFont="0" applyFill="0" applyBorder="0" applyAlignment="0" applyProtection="0"/>
  </cellStyleXfs>
  <cellXfs count="836">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6" xfId="0" applyBorder="1"/>
    <xf numFmtId="0" fontId="12" fillId="0" borderId="0" xfId="0" applyFont="1"/>
    <xf numFmtId="0" fontId="0" fillId="0" borderId="0" xfId="0" applyBorder="1"/>
    <xf numFmtId="0" fontId="7" fillId="0" borderId="0" xfId="0" applyFont="1" applyAlignment="1">
      <alignment vertical="center"/>
    </xf>
    <xf numFmtId="0" fontId="20" fillId="0" borderId="0" xfId="0" applyFont="1"/>
    <xf numFmtId="0" fontId="6" fillId="0" borderId="0" xfId="0" applyFont="1" applyBorder="1" applyAlignment="1">
      <alignment vertical="center" wrapText="1"/>
    </xf>
    <xf numFmtId="0" fontId="2" fillId="0" borderId="0" xfId="0" applyFont="1"/>
    <xf numFmtId="0" fontId="2" fillId="0" borderId="16" xfId="0" applyFont="1" applyBorder="1"/>
    <xf numFmtId="0" fontId="2" fillId="0" borderId="0" xfId="0" applyFont="1" applyBorder="1"/>
    <xf numFmtId="44" fontId="22" fillId="4" borderId="38" xfId="2" applyNumberFormat="1" applyFont="1" applyBorder="1" applyAlignment="1">
      <alignment horizontal="center" vertical="center" wrapText="1"/>
    </xf>
    <xf numFmtId="0" fontId="18" fillId="0" borderId="19" xfId="0" applyFont="1" applyBorder="1"/>
    <xf numFmtId="0" fontId="22" fillId="4" borderId="35" xfId="2" applyFont="1" applyBorder="1" applyAlignment="1">
      <alignment horizontal="center" vertical="center" wrapText="1"/>
    </xf>
    <xf numFmtId="0" fontId="22" fillId="3" borderId="35" xfId="0" applyFont="1" applyFill="1" applyBorder="1" applyAlignment="1">
      <alignment horizontal="center" vertical="center"/>
    </xf>
    <xf numFmtId="0" fontId="2" fillId="0" borderId="20" xfId="0" applyFont="1" applyBorder="1" applyAlignment="1">
      <alignment horizontal="center" vertic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0" fillId="0" borderId="0" xfId="0" applyNumberFormat="1" applyBorder="1"/>
    <xf numFmtId="0" fontId="34" fillId="0" borderId="0" xfId="0" applyFont="1" applyBorder="1" applyAlignment="1">
      <alignment vertical="top"/>
    </xf>
    <xf numFmtId="0" fontId="25" fillId="0" borderId="0"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4" fillId="0" borderId="0" xfId="0" applyFont="1" applyBorder="1" applyAlignment="1">
      <alignment horizontal="right"/>
    </xf>
    <xf numFmtId="0" fontId="27" fillId="0" borderId="0" xfId="0" applyFont="1" applyBorder="1" applyAlignment="1">
      <alignment vertical="top" wrapText="1"/>
    </xf>
    <xf numFmtId="0" fontId="2" fillId="0" borderId="20" xfId="0" applyFont="1" applyBorder="1" applyAlignment="1">
      <alignment horizontal="center"/>
    </xf>
    <xf numFmtId="42" fontId="26" fillId="0" borderId="0" xfId="0" applyNumberFormat="1" applyFont="1" applyBorder="1"/>
    <xf numFmtId="0" fontId="20" fillId="0" borderId="0" xfId="0" applyFont="1" applyBorder="1"/>
    <xf numFmtId="0" fontId="34" fillId="0" borderId="11" xfId="0" applyFont="1" applyBorder="1" applyAlignment="1">
      <alignment vertical="top"/>
    </xf>
    <xf numFmtId="0" fontId="28" fillId="0" borderId="0" xfId="0" applyFont="1" applyBorder="1"/>
    <xf numFmtId="0" fontId="29" fillId="0" borderId="0" xfId="0" applyFont="1" applyBorder="1"/>
    <xf numFmtId="0" fontId="27" fillId="0" borderId="20" xfId="0" applyFont="1" applyBorder="1" applyAlignment="1">
      <alignment horizontal="center" vertical="center" wrapText="1"/>
    </xf>
    <xf numFmtId="0" fontId="0" fillId="0" borderId="0" xfId="0" applyBorder="1" applyAlignment="1">
      <alignment horizontal="left"/>
    </xf>
    <xf numFmtId="0" fontId="2" fillId="0" borderId="0" xfId="0" applyFont="1" applyBorder="1" applyAlignment="1">
      <alignment horizontal="left"/>
    </xf>
    <xf numFmtId="0" fontId="18" fillId="0" borderId="19" xfId="0" applyFont="1" applyBorder="1" applyAlignment="1">
      <alignment horizontal="left"/>
    </xf>
    <xf numFmtId="165" fontId="18" fillId="0" borderId="19" xfId="0" applyNumberFormat="1" applyFont="1" applyBorder="1" applyAlignment="1">
      <alignment horizontal="left"/>
    </xf>
    <xf numFmtId="0" fontId="6" fillId="0" borderId="0" xfId="0" applyFont="1"/>
    <xf numFmtId="0" fontId="0" fillId="0" borderId="0" xfId="0" applyBorder="1" applyAlignment="1">
      <alignment horizontal="right"/>
    </xf>
    <xf numFmtId="0" fontId="29" fillId="0" borderId="23" xfId="0" applyFont="1" applyBorder="1"/>
    <xf numFmtId="0" fontId="29" fillId="0" borderId="24" xfId="0" applyFont="1" applyBorder="1"/>
    <xf numFmtId="0" fontId="42" fillId="0" borderId="24" xfId="0" applyFont="1" applyBorder="1" applyAlignment="1">
      <alignment horizontal="center"/>
    </xf>
    <xf numFmtId="0" fontId="17" fillId="0" borderId="24" xfId="0" applyFont="1" applyBorder="1" applyAlignment="1">
      <alignment horizontal="center"/>
    </xf>
    <xf numFmtId="0" fontId="42" fillId="0" borderId="19" xfId="0" applyFont="1" applyBorder="1" applyAlignment="1">
      <alignment horizontal="center"/>
    </xf>
    <xf numFmtId="0" fontId="6" fillId="5" borderId="45" xfId="3" applyFont="1" applyBorder="1" applyAlignment="1">
      <alignment vertical="center" wrapText="1"/>
    </xf>
    <xf numFmtId="0" fontId="18" fillId="5" borderId="12" xfId="3" applyFont="1" applyBorder="1" applyAlignment="1">
      <alignment horizontal="left" vertical="center" wrapText="1"/>
    </xf>
    <xf numFmtId="0" fontId="18" fillId="0" borderId="19" xfId="0" applyFont="1" applyBorder="1" applyAlignment="1">
      <alignment horizontal="left" vertical="center"/>
    </xf>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16" fillId="0" borderId="46" xfId="0" applyFont="1" applyBorder="1" applyAlignment="1">
      <alignment vertical="center" wrapText="1"/>
    </xf>
    <xf numFmtId="0" fontId="6" fillId="0" borderId="54"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0" fillId="0" borderId="0" xfId="0" applyAlignment="1">
      <alignment horizontal="left"/>
    </xf>
    <xf numFmtId="0" fontId="6" fillId="0" borderId="0" xfId="0" applyFont="1" applyAlignment="1">
      <alignment horizontal="left" vertical="center"/>
    </xf>
    <xf numFmtId="0" fontId="45" fillId="0" borderId="0" xfId="0" applyFont="1" applyAlignment="1">
      <alignment horizontal="left" vertical="center"/>
    </xf>
    <xf numFmtId="0" fontId="6" fillId="0" borderId="0" xfId="0" applyFont="1" applyBorder="1" applyAlignment="1">
      <alignment horizontal="left" vertical="center" indent="3"/>
    </xf>
    <xf numFmtId="0" fontId="37" fillId="0" borderId="0" xfId="0" applyFont="1" applyBorder="1" applyAlignment="1">
      <alignment horizontal="left"/>
    </xf>
    <xf numFmtId="0" fontId="0" fillId="0" borderId="0" xfId="0" applyFont="1"/>
    <xf numFmtId="0" fontId="48" fillId="0" borderId="0" xfId="0" applyFont="1" applyAlignment="1">
      <alignment horizontal="center" vertical="center"/>
    </xf>
    <xf numFmtId="0" fontId="48" fillId="0" borderId="0" xfId="0" applyFont="1"/>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6" fillId="0" borderId="0" xfId="0" applyFont="1" applyBorder="1" applyAlignment="1">
      <alignment horizontal="left" vertical="center"/>
    </xf>
    <xf numFmtId="0" fontId="18" fillId="0" borderId="0" xfId="0" applyFont="1" applyBorder="1" applyAlignment="1">
      <alignment horizontal="left" vertical="center"/>
    </xf>
    <xf numFmtId="0" fontId="45" fillId="0" borderId="0" xfId="0" applyFont="1" applyBorder="1" applyAlignment="1">
      <alignment horizontal="left" vertical="center"/>
    </xf>
    <xf numFmtId="0" fontId="15" fillId="0" borderId="0" xfId="0" applyFont="1" applyBorder="1" applyAlignment="1">
      <alignment horizontal="left" vertical="center" indent="3"/>
    </xf>
    <xf numFmtId="0" fontId="47" fillId="0" borderId="0" xfId="0" applyFont="1" applyBorder="1" applyAlignment="1">
      <alignment horizontal="left" vertical="center"/>
    </xf>
    <xf numFmtId="0" fontId="6" fillId="0" borderId="16"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44" fontId="0" fillId="0" borderId="0" xfId="0" applyNumberFormat="1"/>
    <xf numFmtId="43" fontId="22" fillId="4" borderId="38" xfId="2" applyNumberFormat="1" applyFont="1" applyBorder="1" applyAlignment="1">
      <alignment horizontal="center" vertical="center" wrapText="1"/>
    </xf>
    <xf numFmtId="43" fontId="22" fillId="3" borderId="40" xfId="0" applyNumberFormat="1" applyFont="1" applyFill="1" applyBorder="1" applyAlignment="1">
      <alignment horizontal="center" vertical="center"/>
    </xf>
    <xf numFmtId="43" fontId="22" fillId="4" borderId="40" xfId="2" applyNumberFormat="1" applyFont="1" applyBorder="1" applyAlignment="1">
      <alignment horizontal="center" vertical="center" wrapText="1"/>
    </xf>
    <xf numFmtId="43" fontId="6" fillId="0" borderId="27" xfId="0" applyNumberFormat="1" applyFont="1" applyBorder="1"/>
    <xf numFmtId="43" fontId="18" fillId="0" borderId="19" xfId="0" applyNumberFormat="1" applyFont="1" applyBorder="1" applyAlignment="1">
      <alignment horizontal="left"/>
    </xf>
    <xf numFmtId="43" fontId="6" fillId="5" borderId="45" xfId="3" applyNumberFormat="1" applyFont="1" applyBorder="1" applyAlignment="1">
      <alignment vertical="center" wrapText="1"/>
    </xf>
    <xf numFmtId="0" fontId="3" fillId="3" borderId="0" xfId="0" applyFont="1" applyFill="1" applyBorder="1" applyAlignment="1">
      <alignment vertical="center" wrapText="1"/>
    </xf>
    <xf numFmtId="0" fontId="41" fillId="0" borderId="0" xfId="0" applyFont="1"/>
    <xf numFmtId="0" fontId="34" fillId="0" borderId="0" xfId="0" applyFont="1"/>
    <xf numFmtId="0" fontId="16" fillId="0" borderId="0" xfId="0" applyFont="1"/>
    <xf numFmtId="0" fontId="6" fillId="0" borderId="0" xfId="0" applyFont="1" applyBorder="1" applyAlignment="1">
      <alignment horizontal="left" vertical="center"/>
    </xf>
    <xf numFmtId="166" fontId="18" fillId="0" borderId="19" xfId="0" applyNumberFormat="1" applyFont="1" applyBorder="1" applyAlignment="1">
      <alignment horizontal="left"/>
    </xf>
    <xf numFmtId="166" fontId="18" fillId="0" borderId="19" xfId="0" applyNumberFormat="1" applyFont="1" applyBorder="1" applyAlignment="1">
      <alignment horizontal="left" vertical="center"/>
    </xf>
    <xf numFmtId="166" fontId="18" fillId="5" borderId="12" xfId="3" applyNumberFormat="1" applyFont="1" applyBorder="1" applyAlignment="1">
      <alignment horizontal="left" vertical="center" wrapText="1"/>
    </xf>
    <xf numFmtId="0" fontId="50" fillId="0" borderId="0" xfId="0" applyFont="1" applyBorder="1" applyAlignment="1">
      <alignment vertical="center" wrapText="1"/>
    </xf>
    <xf numFmtId="0" fontId="17" fillId="0" borderId="0" xfId="0" applyFont="1" applyBorder="1" applyAlignment="1">
      <alignment horizontal="left" vertical="center"/>
    </xf>
    <xf numFmtId="0" fontId="55" fillId="0" borderId="0" xfId="0" applyFont="1" applyBorder="1" applyAlignment="1">
      <alignment horizontal="left"/>
    </xf>
    <xf numFmtId="0" fontId="12" fillId="0" borderId="0" xfId="0" applyFont="1" applyBorder="1"/>
    <xf numFmtId="0" fontId="2" fillId="0" borderId="20" xfId="0" applyFont="1" applyBorder="1" applyAlignment="1">
      <alignment horizontal="center" vertical="center"/>
    </xf>
    <xf numFmtId="0" fontId="26" fillId="0" borderId="16" xfId="0" applyFont="1" applyBorder="1" applyAlignment="1">
      <alignment horizontal="right" vertical="center"/>
    </xf>
    <xf numFmtId="0" fontId="17" fillId="0" borderId="16" xfId="0" applyFont="1" applyBorder="1" applyAlignment="1">
      <alignment horizontal="right" vertical="center"/>
    </xf>
    <xf numFmtId="0" fontId="2" fillId="0" borderId="0" xfId="0" applyFont="1" applyBorder="1" applyAlignment="1">
      <alignment horizontal="left"/>
    </xf>
    <xf numFmtId="0" fontId="30" fillId="0" borderId="20" xfId="0" applyFont="1" applyBorder="1" applyAlignment="1">
      <alignment horizontal="center" vertical="top" wrapText="1"/>
    </xf>
    <xf numFmtId="0" fontId="29" fillId="0" borderId="0" xfId="0" applyFont="1" applyBorder="1" applyAlignment="1"/>
    <xf numFmtId="0" fontId="6" fillId="0" borderId="27" xfId="0" applyFont="1" applyBorder="1"/>
    <xf numFmtId="0" fontId="16" fillId="0" borderId="27" xfId="0" applyFont="1" applyBorder="1"/>
    <xf numFmtId="0" fontId="6" fillId="0" borderId="0" xfId="0" applyFont="1" applyBorder="1" applyAlignment="1">
      <alignment horizontal="left" vertical="center"/>
    </xf>
    <xf numFmtId="0" fontId="6" fillId="0" borderId="0" xfId="0" applyFont="1" applyBorder="1" applyAlignment="1">
      <alignment horizontal="center"/>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0" fontId="25" fillId="0" borderId="0" xfId="0" applyFont="1" applyBorder="1" applyAlignment="1">
      <alignment vertical="top" wrapText="1"/>
    </xf>
    <xf numFmtId="0" fontId="0" fillId="0" borderId="0" xfId="0"/>
    <xf numFmtId="0" fontId="0" fillId="0" borderId="0" xfId="0" applyBorder="1"/>
    <xf numFmtId="0" fontId="2" fillId="0" borderId="0" xfId="0" applyFont="1" applyBorder="1"/>
    <xf numFmtId="0" fontId="17" fillId="0" borderId="16" xfId="0" applyFont="1" applyBorder="1" applyAlignment="1">
      <alignment horizontal="right" vertical="center"/>
    </xf>
    <xf numFmtId="0" fontId="29" fillId="0" borderId="0" xfId="0" applyFont="1" applyBorder="1" applyAlignment="1"/>
    <xf numFmtId="0" fontId="29" fillId="0" borderId="0" xfId="0" applyFont="1" applyBorder="1" applyAlignment="1">
      <alignment horizontal="left" indent="2"/>
    </xf>
    <xf numFmtId="0" fontId="17" fillId="0" borderId="0" xfId="0" applyFont="1" applyBorder="1" applyAlignment="1">
      <alignment horizontal="right" vertical="center"/>
    </xf>
    <xf numFmtId="42" fontId="26" fillId="0" borderId="0" xfId="0" applyNumberFormat="1" applyFont="1" applyBorder="1" applyAlignment="1">
      <alignment vertical="top"/>
    </xf>
    <xf numFmtId="0" fontId="3" fillId="0" borderId="7" xfId="0" applyFont="1" applyBorder="1" applyAlignment="1">
      <alignment horizontal="left" vertical="center"/>
    </xf>
    <xf numFmtId="0" fontId="53" fillId="0" borderId="0" xfId="0" applyFont="1" applyBorder="1" applyAlignment="1">
      <alignment horizontal="center" vertical="center" wrapText="1"/>
    </xf>
    <xf numFmtId="0" fontId="3" fillId="3" borderId="0" xfId="0" applyFont="1" applyFill="1" applyBorder="1" applyAlignment="1">
      <alignment horizontal="left" vertical="center" wrapText="1"/>
    </xf>
    <xf numFmtId="0" fontId="53" fillId="0" borderId="0" xfId="0" applyFont="1" applyBorder="1" applyAlignment="1">
      <alignment vertical="center" wrapText="1"/>
    </xf>
    <xf numFmtId="0" fontId="53" fillId="0" borderId="0" xfId="0" applyFont="1" applyBorder="1"/>
    <xf numFmtId="0" fontId="13" fillId="0" borderId="7" xfId="0" applyFont="1" applyBorder="1"/>
    <xf numFmtId="0" fontId="13" fillId="0" borderId="9" xfId="0" applyFont="1" applyBorder="1"/>
    <xf numFmtId="0" fontId="3" fillId="0" borderId="0" xfId="0" applyFont="1"/>
    <xf numFmtId="44" fontId="6" fillId="2" borderId="17" xfId="0" applyNumberFormat="1" applyFont="1" applyFill="1" applyBorder="1" applyAlignment="1">
      <alignment horizontal="left" vertical="center" wrapText="1"/>
    </xf>
    <xf numFmtId="44" fontId="6" fillId="2" borderId="19" xfId="0" applyNumberFormat="1" applyFont="1" applyFill="1" applyBorder="1" applyAlignment="1">
      <alignment horizontal="left" vertical="center" wrapText="1"/>
    </xf>
    <xf numFmtId="44" fontId="6" fillId="2" borderId="24" xfId="0" applyNumberFormat="1" applyFont="1" applyFill="1" applyBorder="1" applyAlignment="1">
      <alignment horizontal="left" vertical="center" wrapText="1"/>
    </xf>
    <xf numFmtId="44" fontId="6" fillId="2" borderId="20" xfId="0" applyNumberFormat="1" applyFont="1" applyFill="1" applyBorder="1" applyAlignment="1">
      <alignment vertical="center" wrapText="1"/>
    </xf>
    <xf numFmtId="44" fontId="6" fillId="4" borderId="26" xfId="2" applyNumberFormat="1" applyFont="1" applyBorder="1" applyAlignment="1">
      <alignment horizontal="left" vertical="center" wrapText="1"/>
    </xf>
    <xf numFmtId="44" fontId="6" fillId="4" borderId="21" xfId="2" applyNumberFormat="1" applyFont="1" applyBorder="1" applyAlignment="1">
      <alignment horizontal="left" vertical="center" wrapText="1"/>
    </xf>
    <xf numFmtId="44" fontId="6" fillId="4" borderId="20" xfId="2" applyNumberFormat="1" applyFont="1" applyBorder="1" applyAlignment="1">
      <alignment horizontal="left" vertical="center" wrapText="1"/>
    </xf>
    <xf numFmtId="44" fontId="6" fillId="4" borderId="19" xfId="2" applyNumberFormat="1" applyFont="1" applyBorder="1" applyAlignment="1">
      <alignment horizontal="left" vertical="center" wrapText="1"/>
    </xf>
    <xf numFmtId="44" fontId="6" fillId="4" borderId="20" xfId="2" applyNumberFormat="1" applyFont="1" applyBorder="1" applyAlignment="1">
      <alignment vertical="center" wrapText="1"/>
    </xf>
    <xf numFmtId="44" fontId="6" fillId="4" borderId="61" xfId="2" applyNumberFormat="1" applyFont="1" applyBorder="1" applyAlignment="1">
      <alignment vertical="center" wrapText="1"/>
    </xf>
    <xf numFmtId="44" fontId="6" fillId="2" borderId="39" xfId="0" applyNumberFormat="1" applyFont="1" applyFill="1" applyBorder="1" applyAlignment="1">
      <alignment horizontal="left" vertical="center" wrapText="1"/>
    </xf>
    <xf numFmtId="44" fontId="6" fillId="2" borderId="60" xfId="0" applyNumberFormat="1" applyFont="1" applyFill="1" applyBorder="1" applyAlignment="1">
      <alignment horizontal="left" vertical="center" wrapText="1"/>
    </xf>
    <xf numFmtId="44" fontId="26" fillId="0" borderId="0" xfId="0" applyNumberFormat="1" applyFont="1" applyBorder="1"/>
    <xf numFmtId="44" fontId="26" fillId="0" borderId="17" xfId="0" applyNumberFormat="1" applyFont="1" applyBorder="1" applyAlignment="1">
      <alignment vertical="top"/>
    </xf>
    <xf numFmtId="44" fontId="26" fillId="0" borderId="0" xfId="0" applyNumberFormat="1" applyFont="1" applyBorder="1" applyProtection="1"/>
    <xf numFmtId="44" fontId="42" fillId="0" borderId="0" xfId="0" applyNumberFormat="1" applyFont="1" applyBorder="1" applyAlignment="1">
      <alignment horizontal="left"/>
    </xf>
    <xf numFmtId="44" fontId="17" fillId="0" borderId="0" xfId="0" applyNumberFormat="1" applyFont="1" applyBorder="1"/>
    <xf numFmtId="44" fontId="56" fillId="0" borderId="0" xfId="0" applyNumberFormat="1" applyFont="1" applyBorder="1" applyAlignment="1">
      <alignment horizontal="left"/>
    </xf>
    <xf numFmtId="44" fontId="57" fillId="0" borderId="0" xfId="0" applyNumberFormat="1" applyFont="1" applyBorder="1"/>
    <xf numFmtId="44" fontId="42" fillId="0" borderId="0" xfId="0" applyNumberFormat="1" applyFont="1" applyBorder="1"/>
    <xf numFmtId="44" fontId="17" fillId="0" borderId="24" xfId="0" applyNumberFormat="1" applyFont="1" applyBorder="1"/>
    <xf numFmtId="44" fontId="17" fillId="0" borderId="19" xfId="0" applyNumberFormat="1" applyFont="1" applyBorder="1"/>
    <xf numFmtId="0" fontId="29" fillId="0" borderId="0" xfId="0" applyFont="1" applyBorder="1" applyAlignment="1"/>
    <xf numFmtId="44" fontId="24" fillId="6" borderId="39" xfId="4" applyNumberFormat="1" applyBorder="1" applyAlignment="1">
      <alignment horizontal="left" vertical="center" wrapText="1"/>
    </xf>
    <xf numFmtId="44" fontId="6" fillId="4" borderId="59" xfId="2" applyNumberFormat="1" applyFont="1" applyBorder="1" applyAlignment="1">
      <alignment horizontal="left" vertical="center" wrapText="1"/>
    </xf>
    <xf numFmtId="44" fontId="6" fillId="4" borderId="9" xfId="2" applyNumberFormat="1" applyFont="1" applyBorder="1" applyAlignment="1">
      <alignment horizontal="left" vertical="center" wrapText="1"/>
    </xf>
    <xf numFmtId="0" fontId="17" fillId="0" borderId="16" xfId="0" applyFont="1" applyBorder="1" applyAlignment="1">
      <alignment horizontal="right" vertical="center"/>
    </xf>
    <xf numFmtId="0" fontId="26" fillId="0" borderId="16" xfId="0" applyFont="1" applyBorder="1" applyAlignment="1">
      <alignment horizontal="right" vertical="center"/>
    </xf>
    <xf numFmtId="0" fontId="2" fillId="0" borderId="0" xfId="0" applyFont="1" applyBorder="1" applyAlignment="1">
      <alignment horizontal="left" vertical="top"/>
    </xf>
    <xf numFmtId="0" fontId="25" fillId="0" borderId="0" xfId="0" applyFont="1" applyBorder="1" applyAlignment="1">
      <alignment vertical="center"/>
    </xf>
    <xf numFmtId="43" fontId="25" fillId="0" borderId="0" xfId="2" applyNumberFormat="1" applyFont="1" applyFill="1" applyBorder="1" applyAlignment="1">
      <alignment horizontal="left" vertical="center"/>
    </xf>
    <xf numFmtId="43" fontId="25" fillId="0" borderId="0" xfId="2" applyNumberFormat="1" applyFont="1" applyFill="1" applyBorder="1" applyAlignment="1">
      <alignment horizontal="left" vertical="center"/>
    </xf>
    <xf numFmtId="0" fontId="0" fillId="0" borderId="0" xfId="0"/>
    <xf numFmtId="0" fontId="0" fillId="0" borderId="0" xfId="0" applyFont="1" applyBorder="1" applyAlignment="1">
      <alignment vertical="center" wrapText="1"/>
    </xf>
    <xf numFmtId="0" fontId="25" fillId="0" borderId="0" xfId="0" applyFont="1" applyBorder="1" applyAlignment="1">
      <alignment vertical="center"/>
    </xf>
    <xf numFmtId="43" fontId="25" fillId="0" borderId="0" xfId="2" applyNumberFormat="1" applyFont="1" applyFill="1" applyBorder="1" applyAlignment="1">
      <alignment horizontal="left" vertical="center"/>
    </xf>
    <xf numFmtId="0" fontId="0" fillId="0" borderId="0" xfId="0"/>
    <xf numFmtId="6" fontId="28" fillId="0" borderId="0" xfId="0" applyNumberFormat="1" applyFont="1" applyAlignment="1">
      <alignment horizontal="left"/>
    </xf>
    <xf numFmtId="0" fontId="0" fillId="0" borderId="0" xfId="0"/>
    <xf numFmtId="0" fontId="28" fillId="0" borderId="0" xfId="0" applyFont="1" applyBorder="1"/>
    <xf numFmtId="6" fontId="28" fillId="0" borderId="0" xfId="0" applyNumberFormat="1" applyFont="1" applyAlignment="1">
      <alignment horizontal="left"/>
    </xf>
    <xf numFmtId="0" fontId="0" fillId="0" borderId="0" xfId="0"/>
    <xf numFmtId="0" fontId="0" fillId="0" borderId="0" xfId="0" applyBorder="1"/>
    <xf numFmtId="6" fontId="28" fillId="0" borderId="0" xfId="0" applyNumberFormat="1" applyFont="1" applyAlignment="1">
      <alignment horizontal="left"/>
    </xf>
    <xf numFmtId="0" fontId="0" fillId="0" borderId="0" xfId="0"/>
    <xf numFmtId="0" fontId="0" fillId="0" borderId="0" xfId="0" applyBorder="1"/>
    <xf numFmtId="6" fontId="28" fillId="0" borderId="0" xfId="0" applyNumberFormat="1" applyFont="1" applyAlignment="1">
      <alignment horizontal="left"/>
    </xf>
    <xf numFmtId="0" fontId="0" fillId="0" borderId="0" xfId="0" applyBorder="1"/>
    <xf numFmtId="0" fontId="0" fillId="0" borderId="0" xfId="0" applyBorder="1"/>
    <xf numFmtId="0" fontId="29" fillId="0" borderId="0" xfId="0" applyFont="1" applyBorder="1"/>
    <xf numFmtId="0" fontId="2" fillId="0" borderId="0" xfId="0" applyFont="1" applyBorder="1"/>
    <xf numFmtId="6" fontId="28" fillId="0" borderId="0" xfId="0" applyNumberFormat="1" applyFont="1" applyAlignment="1">
      <alignment horizontal="left"/>
    </xf>
    <xf numFmtId="0" fontId="0" fillId="0" borderId="0" xfId="0" applyBorder="1"/>
    <xf numFmtId="0" fontId="0" fillId="0" borderId="0" xfId="0" applyBorder="1"/>
    <xf numFmtId="6" fontId="28" fillId="0" borderId="0" xfId="0" applyNumberFormat="1" applyFont="1" applyAlignment="1">
      <alignment horizontal="left"/>
    </xf>
    <xf numFmtId="0" fontId="0" fillId="0" borderId="0" xfId="0" applyBorder="1"/>
    <xf numFmtId="6" fontId="28" fillId="0" borderId="0" xfId="0" applyNumberFormat="1" applyFont="1" applyAlignment="1">
      <alignment horizontal="left"/>
    </xf>
    <xf numFmtId="0" fontId="0" fillId="0" borderId="0" xfId="0"/>
    <xf numFmtId="6" fontId="28" fillId="0" borderId="0" xfId="0" applyNumberFormat="1" applyFont="1" applyAlignment="1">
      <alignment horizontal="left"/>
    </xf>
    <xf numFmtId="0" fontId="0" fillId="0" borderId="0" xfId="0"/>
    <xf numFmtId="0" fontId="0" fillId="0" borderId="0" xfId="0" applyBorder="1"/>
    <xf numFmtId="0" fontId="0" fillId="0" borderId="0" xfId="0" applyFill="1" applyBorder="1"/>
    <xf numFmtId="6" fontId="28" fillId="0" borderId="0" xfId="0" applyNumberFormat="1" applyFont="1" applyAlignment="1">
      <alignment horizontal="left"/>
    </xf>
    <xf numFmtId="0" fontId="0" fillId="0" borderId="0" xfId="0" applyBorder="1"/>
    <xf numFmtId="6" fontId="28" fillId="0" borderId="0" xfId="0" applyNumberFormat="1" applyFont="1" applyAlignment="1">
      <alignment horizontal="left"/>
    </xf>
    <xf numFmtId="0" fontId="0" fillId="0" borderId="0" xfId="0" applyBorder="1"/>
    <xf numFmtId="0" fontId="0" fillId="0" borderId="0" xfId="0"/>
    <xf numFmtId="6" fontId="28" fillId="0" borderId="0" xfId="0" applyNumberFormat="1" applyFont="1" applyAlignment="1">
      <alignment horizontal="left"/>
    </xf>
    <xf numFmtId="0" fontId="25" fillId="0" borderId="0" xfId="0" applyFont="1" applyBorder="1"/>
    <xf numFmtId="0" fontId="26" fillId="0" borderId="24" xfId="0" applyFont="1" applyBorder="1" applyAlignment="1">
      <alignment horizontal="right" vertical="center"/>
    </xf>
    <xf numFmtId="0" fontId="0" fillId="7" borderId="0" xfId="0" applyFill="1" applyBorder="1"/>
    <xf numFmtId="0" fontId="29" fillId="7" borderId="0" xfId="0" applyFont="1" applyFill="1" applyBorder="1"/>
    <xf numFmtId="0" fontId="28" fillId="7" borderId="0" xfId="0" applyFont="1" applyFill="1" applyBorder="1"/>
    <xf numFmtId="0" fontId="26" fillId="0" borderId="16" xfId="0" applyFont="1" applyBorder="1" applyAlignment="1">
      <alignment vertical="center"/>
    </xf>
    <xf numFmtId="0" fontId="17" fillId="0" borderId="16" xfId="0" applyFont="1" applyBorder="1" applyAlignment="1">
      <alignment vertical="top"/>
    </xf>
    <xf numFmtId="0" fontId="17" fillId="0" borderId="16" xfId="0" applyFont="1" applyBorder="1" applyAlignment="1">
      <alignment horizontal="right" vertical="center"/>
    </xf>
    <xf numFmtId="0" fontId="29" fillId="0" borderId="0" xfId="0" applyFont="1" applyBorder="1" applyAlignment="1"/>
    <xf numFmtId="0" fontId="6" fillId="7" borderId="27" xfId="0" applyFont="1" applyFill="1" applyBorder="1"/>
    <xf numFmtId="0" fontId="18" fillId="7" borderId="19" xfId="0" applyFont="1" applyFill="1" applyBorder="1" applyAlignment="1">
      <alignment horizontal="left"/>
    </xf>
    <xf numFmtId="44" fontId="6" fillId="7" borderId="19" xfId="0" applyNumberFormat="1" applyFont="1" applyFill="1" applyBorder="1" applyAlignment="1">
      <alignment horizontal="left" vertical="center" wrapText="1"/>
    </xf>
    <xf numFmtId="44" fontId="6" fillId="7" borderId="20" xfId="2" applyNumberFormat="1" applyFont="1" applyFill="1" applyBorder="1" applyAlignment="1">
      <alignment horizontal="left" vertical="center" wrapText="1"/>
    </xf>
    <xf numFmtId="44" fontId="6" fillId="7" borderId="26" xfId="2" applyNumberFormat="1" applyFont="1" applyFill="1" applyBorder="1" applyAlignment="1">
      <alignment horizontal="left" vertical="center" wrapText="1"/>
    </xf>
    <xf numFmtId="0" fontId="18" fillId="7" borderId="19" xfId="0" applyFont="1" applyFill="1" applyBorder="1"/>
    <xf numFmtId="44" fontId="6" fillId="7" borderId="21" xfId="2" applyNumberFormat="1" applyFont="1" applyFill="1" applyBorder="1" applyAlignment="1">
      <alignment horizontal="left" vertical="center" wrapText="1"/>
    </xf>
    <xf numFmtId="43" fontId="0" fillId="0" borderId="23" xfId="0" applyNumberFormat="1" applyBorder="1"/>
    <xf numFmtId="43" fontId="25" fillId="0" borderId="19" xfId="0" applyNumberFormat="1" applyFont="1" applyBorder="1"/>
    <xf numFmtId="0" fontId="29" fillId="0" borderId="0" xfId="0" applyFont="1" applyBorder="1" applyProtection="1">
      <protection locked="0"/>
    </xf>
    <xf numFmtId="0" fontId="2" fillId="0" borderId="0" xfId="0" applyFont="1" applyBorder="1" applyProtection="1">
      <protection locked="0"/>
    </xf>
    <xf numFmtId="44" fontId="2" fillId="0" borderId="0" xfId="0" applyNumberFormat="1" applyFont="1" applyBorder="1" applyProtection="1">
      <protection locked="0"/>
    </xf>
    <xf numFmtId="10" fontId="2" fillId="0" borderId="0" xfId="0" applyNumberFormat="1" applyFont="1" applyBorder="1" applyProtection="1">
      <protection locked="0"/>
    </xf>
    <xf numFmtId="44" fontId="26" fillId="0" borderId="0" xfId="0" applyNumberFormat="1" applyFont="1" applyBorder="1" applyProtection="1">
      <protection locked="0"/>
    </xf>
    <xf numFmtId="0" fontId="0" fillId="0" borderId="0" xfId="0" applyProtection="1">
      <protection locked="0"/>
    </xf>
    <xf numFmtId="0" fontId="28" fillId="0" borderId="0" xfId="0" applyFont="1" applyBorder="1" applyProtection="1">
      <protection locked="0"/>
    </xf>
    <xf numFmtId="44" fontId="35" fillId="0" borderId="0" xfId="0" applyNumberFormat="1" applyFont="1" applyBorder="1" applyProtection="1">
      <protection locked="0"/>
    </xf>
    <xf numFmtId="0" fontId="0" fillId="0" borderId="0" xfId="0" applyBorder="1" applyProtection="1">
      <protection locked="0"/>
    </xf>
    <xf numFmtId="9" fontId="26" fillId="0" borderId="0" xfId="0" applyNumberFormat="1" applyFont="1" applyBorder="1" applyAlignment="1" applyProtection="1">
      <protection locked="0"/>
    </xf>
    <xf numFmtId="0" fontId="26" fillId="0" borderId="0" xfId="0" applyFont="1" applyBorder="1" applyAlignment="1" applyProtection="1">
      <alignment horizontal="right"/>
      <protection locked="0"/>
    </xf>
    <xf numFmtId="6" fontId="28" fillId="0" borderId="0" xfId="0" applyNumberFormat="1" applyFont="1" applyAlignment="1" applyProtection="1">
      <alignment horizontal="left"/>
      <protection locked="0"/>
    </xf>
    <xf numFmtId="44" fontId="0" fillId="0" borderId="0" xfId="0" applyNumberFormat="1" applyBorder="1" applyProtection="1">
      <protection locked="0"/>
    </xf>
    <xf numFmtId="10" fontId="0" fillId="0" borderId="0" xfId="0" applyNumberFormat="1" applyBorder="1" applyProtection="1">
      <protection locked="0"/>
    </xf>
    <xf numFmtId="0" fontId="17" fillId="0" borderId="0" xfId="0" applyFont="1" applyBorder="1" applyAlignment="1" applyProtection="1">
      <protection locked="0"/>
    </xf>
    <xf numFmtId="0" fontId="17" fillId="0" borderId="0" xfId="0" applyFont="1" applyBorder="1" applyAlignment="1" applyProtection="1">
      <alignment horizontal="right"/>
      <protection locked="0"/>
    </xf>
    <xf numFmtId="0" fontId="3" fillId="0" borderId="10" xfId="0" applyFont="1" applyBorder="1" applyAlignment="1" applyProtection="1">
      <alignment vertical="top"/>
      <protection locked="0"/>
    </xf>
    <xf numFmtId="0" fontId="34" fillId="0" borderId="11" xfId="0" applyFont="1" applyBorder="1" applyAlignment="1" applyProtection="1">
      <alignment vertical="top"/>
      <protection locked="0"/>
    </xf>
    <xf numFmtId="0" fontId="34" fillId="0" borderId="12" xfId="0" applyFont="1" applyBorder="1" applyAlignment="1" applyProtection="1">
      <alignment vertical="top"/>
      <protection locked="0"/>
    </xf>
    <xf numFmtId="0" fontId="25" fillId="0" borderId="13" xfId="0" applyFont="1" applyBorder="1" applyAlignment="1" applyProtection="1">
      <alignment vertical="top"/>
      <protection locked="0"/>
    </xf>
    <xf numFmtId="0" fontId="41" fillId="0" borderId="0" xfId="0" applyFont="1" applyBorder="1" applyAlignment="1" applyProtection="1">
      <alignment vertical="top"/>
      <protection locked="0"/>
    </xf>
    <xf numFmtId="0" fontId="34" fillId="0" borderId="0" xfId="0" applyFont="1" applyBorder="1" applyAlignment="1" applyProtection="1">
      <alignment vertical="top"/>
      <protection locked="0"/>
    </xf>
    <xf numFmtId="0" fontId="34" fillId="0" borderId="14" xfId="0" applyFont="1" applyBorder="1" applyAlignment="1" applyProtection="1">
      <alignment vertical="top"/>
      <protection locked="0"/>
    </xf>
    <xf numFmtId="0" fontId="34" fillId="0" borderId="13" xfId="0" applyFont="1" applyBorder="1" applyAlignment="1" applyProtection="1">
      <alignment vertical="top"/>
      <protection locked="0"/>
    </xf>
    <xf numFmtId="0" fontId="34" fillId="0" borderId="15" xfId="0" applyFont="1" applyBorder="1" applyAlignment="1" applyProtection="1">
      <alignment vertical="top"/>
      <protection locked="0"/>
    </xf>
    <xf numFmtId="0" fontId="34" fillId="0" borderId="16" xfId="0" applyFont="1" applyBorder="1" applyAlignment="1" applyProtection="1">
      <alignment vertical="top"/>
      <protection locked="0"/>
    </xf>
    <xf numFmtId="0" fontId="0" fillId="0" borderId="16" xfId="0" applyBorder="1" applyProtection="1">
      <protection locked="0"/>
    </xf>
    <xf numFmtId="0" fontId="3" fillId="0" borderId="11" xfId="0" applyFont="1" applyBorder="1" applyAlignment="1" applyProtection="1">
      <alignment vertical="top"/>
      <protection locked="0"/>
    </xf>
    <xf numFmtId="0" fontId="25" fillId="0" borderId="11" xfId="0" applyFont="1" applyBorder="1" applyAlignment="1" applyProtection="1">
      <alignment vertical="top"/>
      <protection locked="0"/>
    </xf>
    <xf numFmtId="0" fontId="25" fillId="0" borderId="0" xfId="0" applyFont="1" applyBorder="1" applyAlignment="1" applyProtection="1">
      <alignment vertical="top"/>
      <protection locked="0"/>
    </xf>
    <xf numFmtId="0" fontId="25" fillId="0" borderId="15" xfId="0" applyFont="1" applyBorder="1" applyAlignment="1" applyProtection="1">
      <alignment vertical="top"/>
      <protection locked="0"/>
    </xf>
    <xf numFmtId="0" fontId="25" fillId="0" borderId="16" xfId="0" applyFont="1" applyBorder="1" applyAlignment="1" applyProtection="1">
      <alignment vertical="top"/>
      <protection locked="0"/>
    </xf>
    <xf numFmtId="0" fontId="25" fillId="0" borderId="12" xfId="0" applyFont="1" applyBorder="1" applyAlignment="1" applyProtection="1">
      <alignment vertical="top"/>
      <protection locked="0"/>
    </xf>
    <xf numFmtId="0" fontId="25" fillId="0" borderId="14" xfId="0" applyFont="1" applyBorder="1" applyAlignment="1" applyProtection="1">
      <alignment vertical="top"/>
      <protection locked="0"/>
    </xf>
    <xf numFmtId="0" fontId="26" fillId="0" borderId="0" xfId="0" applyFont="1" applyBorder="1" applyProtection="1">
      <protection locked="0"/>
    </xf>
    <xf numFmtId="44" fontId="25" fillId="0" borderId="0" xfId="0" applyNumberFormat="1" applyFont="1" applyBorder="1" applyProtection="1">
      <protection locked="0"/>
    </xf>
    <xf numFmtId="0" fontId="25" fillId="0" borderId="0" xfId="0" applyFont="1" applyBorder="1" applyProtection="1">
      <protection locked="0"/>
    </xf>
    <xf numFmtId="0" fontId="25" fillId="0" borderId="0" xfId="0" applyFont="1" applyBorder="1" applyAlignment="1" applyProtection="1">
      <alignment horizontal="center"/>
      <protection locked="0"/>
    </xf>
    <xf numFmtId="44" fontId="29" fillId="0" borderId="0" xfId="0" applyNumberFormat="1" applyFont="1" applyBorder="1" applyProtection="1">
      <protection locked="0"/>
    </xf>
    <xf numFmtId="0" fontId="3" fillId="0" borderId="13" xfId="0" applyFont="1" applyBorder="1" applyAlignment="1" applyProtection="1">
      <alignment vertical="top"/>
      <protection locked="0"/>
    </xf>
    <xf numFmtId="0" fontId="29" fillId="0" borderId="0" xfId="0" applyFont="1" applyBorder="1" applyAlignment="1" applyProtection="1">
      <protection locked="0"/>
    </xf>
    <xf numFmtId="0" fontId="28" fillId="0" borderId="0" xfId="0" applyFont="1" applyBorder="1" applyAlignment="1" applyProtection="1">
      <protection locked="0"/>
    </xf>
    <xf numFmtId="0" fontId="28" fillId="0" borderId="0" xfId="0" applyFont="1" applyBorder="1" applyAlignment="1" applyProtection="1">
      <alignment horizontal="center"/>
      <protection locked="0"/>
    </xf>
    <xf numFmtId="9" fontId="28" fillId="0" borderId="0" xfId="0" applyNumberFormat="1" applyFont="1" applyBorder="1" applyAlignment="1" applyProtection="1">
      <alignment horizontal="center"/>
      <protection locked="0"/>
    </xf>
    <xf numFmtId="44" fontId="59" fillId="0" borderId="0" xfId="0" applyNumberFormat="1" applyFont="1" applyBorder="1" applyProtection="1">
      <protection locked="0"/>
    </xf>
    <xf numFmtId="0" fontId="2" fillId="0" borderId="0" xfId="0" applyFont="1" applyBorder="1" applyAlignment="1" applyProtection="1">
      <alignment horizontal="center"/>
      <protection locked="0"/>
    </xf>
    <xf numFmtId="9" fontId="2" fillId="0" borderId="0" xfId="0" applyNumberFormat="1" applyFont="1" applyBorder="1" applyAlignment="1" applyProtection="1">
      <alignment horizontal="center"/>
      <protection locked="0"/>
    </xf>
    <xf numFmtId="44" fontId="12" fillId="0" borderId="0" xfId="0" applyNumberFormat="1" applyFont="1" applyBorder="1" applyProtection="1">
      <protection locked="0"/>
    </xf>
    <xf numFmtId="42" fontId="0" fillId="0" borderId="0" xfId="0" applyNumberFormat="1" applyBorder="1" applyProtection="1">
      <protection locked="0"/>
    </xf>
    <xf numFmtId="0" fontId="0" fillId="0" borderId="0" xfId="0" applyBorder="1" applyAlignment="1" applyProtection="1">
      <alignment horizontal="center"/>
      <protection locked="0"/>
    </xf>
    <xf numFmtId="9" fontId="0" fillId="0" borderId="0" xfId="0" applyNumberFormat="1" applyBorder="1" applyAlignment="1" applyProtection="1">
      <alignment horizontal="center"/>
      <protection locked="0"/>
    </xf>
    <xf numFmtId="0" fontId="17" fillId="0" borderId="16" xfId="0" applyFont="1" applyBorder="1" applyAlignment="1" applyProtection="1">
      <alignment vertical="center"/>
      <protection locked="0"/>
    </xf>
    <xf numFmtId="0" fontId="2" fillId="0" borderId="13" xfId="0" applyFont="1" applyBorder="1" applyAlignment="1" applyProtection="1">
      <alignment vertical="top"/>
      <protection locked="0"/>
    </xf>
    <xf numFmtId="0" fontId="2" fillId="0" borderId="0" xfId="0" applyFont="1" applyBorder="1" applyAlignment="1" applyProtection="1">
      <alignment vertical="top"/>
      <protection locked="0"/>
    </xf>
    <xf numFmtId="0" fontId="2" fillId="0" borderId="14" xfId="0" applyFont="1" applyBorder="1" applyAlignment="1" applyProtection="1">
      <alignment vertical="top"/>
      <protection locked="0"/>
    </xf>
    <xf numFmtId="9" fontId="26" fillId="0" borderId="0" xfId="0" applyNumberFormat="1" applyFont="1" applyBorder="1" applyAlignment="1" applyProtection="1">
      <alignment horizontal="right"/>
      <protection locked="0"/>
    </xf>
    <xf numFmtId="44" fontId="3" fillId="0" borderId="0" xfId="0" applyNumberFormat="1" applyFont="1" applyBorder="1" applyProtection="1">
      <protection locked="0"/>
    </xf>
    <xf numFmtId="0" fontId="41" fillId="0" borderId="11" xfId="0" applyFont="1" applyBorder="1" applyAlignment="1" applyProtection="1">
      <alignment vertical="top"/>
      <protection locked="0"/>
    </xf>
    <xf numFmtId="0" fontId="17" fillId="0" borderId="16" xfId="0" applyFont="1" applyBorder="1" applyAlignment="1" applyProtection="1">
      <alignment horizontal="right" vertical="center"/>
    </xf>
    <xf numFmtId="44" fontId="26" fillId="0" borderId="17" xfId="0" applyNumberFormat="1" applyFont="1" applyBorder="1" applyAlignment="1" applyProtection="1">
      <alignment vertical="top"/>
    </xf>
    <xf numFmtId="0" fontId="25" fillId="0" borderId="0"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protection locked="0"/>
    </xf>
    <xf numFmtId="0" fontId="2" fillId="0" borderId="11" xfId="0" applyFont="1" applyBorder="1" applyAlignment="1" applyProtection="1">
      <alignment wrapText="1"/>
      <protection locked="0"/>
    </xf>
    <xf numFmtId="0" fontId="0" fillId="0" borderId="11" xfId="0" applyBorder="1" applyAlignment="1" applyProtection="1">
      <alignment wrapText="1"/>
      <protection locked="0"/>
    </xf>
    <xf numFmtId="44" fontId="37" fillId="0" borderId="0" xfId="0" applyNumberFormat="1" applyFont="1" applyBorder="1" applyProtection="1">
      <protection locked="0"/>
    </xf>
    <xf numFmtId="0" fontId="2" fillId="0" borderId="0" xfId="0" applyFont="1" applyBorder="1" applyAlignment="1" applyProtection="1">
      <alignment wrapText="1"/>
      <protection locked="0"/>
    </xf>
    <xf numFmtId="0" fontId="0" fillId="0" borderId="0" xfId="0" applyBorder="1" applyAlignment="1" applyProtection="1">
      <alignment wrapText="1"/>
      <protection locked="0"/>
    </xf>
    <xf numFmtId="0" fontId="0" fillId="0" borderId="0" xfId="0" applyFont="1" applyBorder="1" applyAlignment="1" applyProtection="1">
      <alignment vertical="top" wrapText="1"/>
      <protection locked="0"/>
    </xf>
    <xf numFmtId="0" fontId="0" fillId="0" borderId="14" xfId="0" applyFont="1" applyBorder="1" applyAlignment="1" applyProtection="1">
      <alignment vertical="top" wrapText="1"/>
      <protection locked="0"/>
    </xf>
    <xf numFmtId="0" fontId="34" fillId="0" borderId="0" xfId="0" applyFont="1" applyBorder="1" applyAlignment="1" applyProtection="1">
      <alignment vertical="top" wrapText="1"/>
      <protection locked="0"/>
    </xf>
    <xf numFmtId="0" fontId="34" fillId="0" borderId="14" xfId="0" applyFont="1" applyBorder="1" applyAlignment="1" applyProtection="1">
      <alignment vertical="top" wrapText="1"/>
      <protection locked="0"/>
    </xf>
    <xf numFmtId="0" fontId="2" fillId="0" borderId="13" xfId="0" applyFont="1" applyBorder="1" applyAlignment="1" applyProtection="1">
      <alignment vertical="top" wrapText="1"/>
      <protection locked="0"/>
    </xf>
    <xf numFmtId="0" fontId="0" fillId="0" borderId="13" xfId="0" applyFont="1" applyBorder="1" applyAlignment="1" applyProtection="1">
      <alignment vertical="top" wrapText="1"/>
      <protection locked="0"/>
    </xf>
    <xf numFmtId="0" fontId="34" fillId="0" borderId="13" xfId="0" applyFont="1" applyBorder="1" applyAlignment="1" applyProtection="1">
      <alignment vertical="top" wrapText="1"/>
      <protection locked="0"/>
    </xf>
    <xf numFmtId="0" fontId="27" fillId="0" borderId="0" xfId="0" applyFont="1" applyBorder="1" applyAlignment="1" applyProtection="1">
      <alignment vertical="top" wrapText="1"/>
      <protection locked="0"/>
    </xf>
    <xf numFmtId="6" fontId="28" fillId="0" borderId="0" xfId="0" applyNumberFormat="1" applyFont="1" applyBorder="1" applyAlignment="1" applyProtection="1">
      <alignment horizontal="left"/>
      <protection locked="0"/>
    </xf>
    <xf numFmtId="44" fontId="28" fillId="0" borderId="0" xfId="0" applyNumberFormat="1" applyFont="1" applyBorder="1" applyProtection="1">
      <protection locked="0"/>
    </xf>
    <xf numFmtId="0" fontId="29" fillId="0" borderId="0" xfId="0" applyFont="1" applyBorder="1" applyAlignment="1" applyProtection="1">
      <protection locked="0"/>
    </xf>
    <xf numFmtId="0" fontId="28" fillId="0" borderId="0" xfId="0" applyFont="1" applyBorder="1" applyAlignment="1" applyProtection="1">
      <protection locked="0"/>
    </xf>
    <xf numFmtId="0" fontId="28" fillId="0" borderId="0" xfId="0" applyFont="1" applyBorder="1" applyAlignment="1" applyProtection="1">
      <alignment horizontal="left"/>
      <protection locked="0"/>
    </xf>
    <xf numFmtId="0" fontId="2" fillId="0" borderId="0" xfId="0" applyFont="1" applyBorder="1" applyAlignment="1" applyProtection="1">
      <alignment horizontal="left"/>
      <protection locked="0"/>
    </xf>
    <xf numFmtId="0" fontId="2" fillId="0" borderId="0" xfId="0" applyFont="1" applyBorder="1" applyAlignment="1" applyProtection="1">
      <protection locked="0"/>
    </xf>
    <xf numFmtId="44" fontId="28" fillId="0" borderId="0" xfId="0" applyNumberFormat="1" applyFont="1" applyBorder="1" applyAlignment="1" applyProtection="1">
      <alignment horizontal="left"/>
      <protection locked="0"/>
    </xf>
    <xf numFmtId="0" fontId="29" fillId="0" borderId="0" xfId="0" applyFont="1" applyBorder="1" applyAlignment="1" applyProtection="1">
      <alignment horizontal="left"/>
      <protection locked="0"/>
    </xf>
    <xf numFmtId="6" fontId="28" fillId="0" borderId="0" xfId="0" applyNumberFormat="1" applyFont="1" applyBorder="1" applyAlignment="1" applyProtection="1">
      <alignment horizontal="left" wrapText="1"/>
      <protection locked="0"/>
    </xf>
    <xf numFmtId="42" fontId="0" fillId="0" borderId="12" xfId="0" applyNumberFormat="1" applyBorder="1" applyProtection="1">
      <protection locked="0"/>
    </xf>
    <xf numFmtId="42" fontId="0" fillId="0" borderId="14" xfId="0" applyNumberFormat="1" applyFont="1" applyBorder="1" applyProtection="1">
      <protection locked="0"/>
    </xf>
    <xf numFmtId="42" fontId="0" fillId="0" borderId="14" xfId="0" applyNumberFormat="1" applyBorder="1" applyProtection="1">
      <protection locked="0"/>
    </xf>
    <xf numFmtId="0" fontId="0" fillId="0" borderId="14" xfId="0" applyBorder="1" applyProtection="1">
      <protection locked="0"/>
    </xf>
    <xf numFmtId="0" fontId="0" fillId="0" borderId="12" xfId="0" applyBorder="1" applyProtection="1">
      <protection locked="0"/>
    </xf>
    <xf numFmtId="0" fontId="30" fillId="0" borderId="13" xfId="0" applyFont="1" applyBorder="1" applyAlignment="1" applyProtection="1">
      <alignment vertical="top" wrapText="1"/>
      <protection locked="0"/>
    </xf>
    <xf numFmtId="0" fontId="30" fillId="0" borderId="0" xfId="0" applyFont="1" applyBorder="1" applyAlignment="1" applyProtection="1">
      <alignment vertical="top" wrapText="1"/>
      <protection locked="0"/>
    </xf>
    <xf numFmtId="9" fontId="0" fillId="0" borderId="0" xfId="0" applyNumberFormat="1" applyBorder="1" applyProtection="1">
      <protection locked="0"/>
    </xf>
    <xf numFmtId="0" fontId="2" fillId="0" borderId="14" xfId="0" applyFont="1" applyBorder="1" applyProtection="1">
      <protection locked="0"/>
    </xf>
    <xf numFmtId="44" fontId="34" fillId="0" borderId="14" xfId="0" applyNumberFormat="1" applyFont="1" applyBorder="1" applyAlignment="1" applyProtection="1">
      <alignment vertical="top"/>
      <protection locked="0"/>
    </xf>
    <xf numFmtId="0" fontId="2" fillId="0" borderId="13"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17" fillId="0" borderId="16" xfId="0" applyFont="1" applyBorder="1" applyAlignment="1" applyProtection="1">
      <alignment vertical="top"/>
      <protection locked="0"/>
    </xf>
    <xf numFmtId="42" fontId="29" fillId="0" borderId="0" xfId="0" applyNumberFormat="1" applyFont="1" applyBorder="1" applyProtection="1">
      <protection locked="0"/>
    </xf>
    <xf numFmtId="0" fontId="2" fillId="0" borderId="0" xfId="0" applyFont="1" applyProtection="1">
      <protection locked="0"/>
    </xf>
    <xf numFmtId="9" fontId="28" fillId="0" borderId="0" xfId="5" applyFont="1" applyBorder="1" applyAlignment="1" applyProtection="1">
      <alignment horizontal="center"/>
      <protection locked="0"/>
    </xf>
    <xf numFmtId="0" fontId="12" fillId="0" borderId="0" xfId="0" applyFont="1" applyBorder="1" applyProtection="1">
      <protection locked="0"/>
    </xf>
    <xf numFmtId="0" fontId="29" fillId="0" borderId="0" xfId="0" applyFont="1" applyAlignment="1" applyProtection="1">
      <protection locked="0"/>
    </xf>
    <xf numFmtId="44" fontId="2" fillId="0" borderId="0" xfId="0" applyNumberFormat="1" applyFont="1" applyBorder="1" applyAlignment="1" applyProtection="1">
      <protection locked="0"/>
    </xf>
    <xf numFmtId="6" fontId="29" fillId="0" borderId="0" xfId="0" applyNumberFormat="1" applyFont="1" applyAlignment="1" applyProtection="1">
      <alignment horizontal="left"/>
      <protection locked="0"/>
    </xf>
    <xf numFmtId="0" fontId="17" fillId="0" borderId="0" xfId="0" applyFont="1" applyBorder="1" applyAlignment="1" applyProtection="1">
      <alignment horizontal="right"/>
      <protection locked="0"/>
    </xf>
    <xf numFmtId="0" fontId="2" fillId="0" borderId="0" xfId="0" applyFont="1" applyBorder="1" applyAlignment="1" applyProtection="1">
      <alignment vertical="top" wrapText="1"/>
      <protection locked="0"/>
    </xf>
    <xf numFmtId="0" fontId="2" fillId="0" borderId="14" xfId="0" applyFont="1" applyBorder="1" applyAlignment="1" applyProtection="1">
      <alignment vertical="top" wrapText="1"/>
      <protection locked="0"/>
    </xf>
    <xf numFmtId="0" fontId="25" fillId="0" borderId="0" xfId="0" applyFont="1" applyBorder="1" applyAlignment="1" applyProtection="1">
      <alignment vertical="top" wrapText="1"/>
      <protection locked="0"/>
    </xf>
    <xf numFmtId="0" fontId="25" fillId="0" borderId="14" xfId="0" applyFont="1" applyBorder="1" applyAlignment="1" applyProtection="1">
      <alignment vertical="top" wrapText="1"/>
      <protection locked="0"/>
    </xf>
    <xf numFmtId="0" fontId="3" fillId="0" borderId="7" xfId="0"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8" xfId="0" applyFont="1" applyBorder="1" applyAlignment="1" applyProtection="1">
      <alignment vertical="center"/>
      <protection locked="0"/>
    </xf>
    <xf numFmtId="0" fontId="3" fillId="0" borderId="18" xfId="0" applyFont="1" applyBorder="1" applyAlignment="1" applyProtection="1">
      <alignment horizontal="left" vertical="center"/>
      <protection locked="0"/>
    </xf>
    <xf numFmtId="0" fontId="3" fillId="3" borderId="18"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wrapText="1"/>
      <protection locked="0"/>
    </xf>
    <xf numFmtId="43" fontId="0" fillId="1" borderId="42" xfId="0" applyNumberFormat="1" applyFill="1" applyBorder="1" applyProtection="1">
      <protection locked="0"/>
    </xf>
    <xf numFmtId="43" fontId="0" fillId="1" borderId="43" xfId="0" applyNumberFormat="1" applyFill="1" applyBorder="1" applyProtection="1">
      <protection locked="0"/>
    </xf>
    <xf numFmtId="43" fontId="0" fillId="1" borderId="44" xfId="0" applyNumberFormat="1" applyFill="1" applyBorder="1" applyProtection="1">
      <protection locked="0"/>
    </xf>
    <xf numFmtId="44" fontId="6" fillId="0" borderId="17" xfId="0" applyNumberFormat="1" applyFont="1" applyBorder="1" applyAlignment="1" applyProtection="1">
      <alignment horizontal="left" vertical="center" wrapText="1"/>
      <protection locked="0"/>
    </xf>
    <xf numFmtId="44" fontId="6" fillId="4" borderId="17" xfId="2" applyNumberFormat="1" applyFont="1" applyBorder="1" applyAlignment="1" applyProtection="1">
      <alignment horizontal="left" vertical="center" wrapText="1"/>
      <protection locked="0"/>
    </xf>
    <xf numFmtId="44" fontId="6" fillId="4" borderId="28" xfId="2" applyNumberFormat="1" applyFont="1" applyBorder="1" applyAlignment="1" applyProtection="1">
      <alignment horizontal="left" vertical="center" wrapText="1"/>
      <protection locked="0"/>
    </xf>
    <xf numFmtId="43" fontId="22" fillId="3" borderId="32" xfId="0" applyNumberFormat="1" applyFont="1" applyFill="1" applyBorder="1" applyAlignment="1" applyProtection="1">
      <alignment horizontal="center" vertical="center"/>
      <protection locked="0"/>
    </xf>
    <xf numFmtId="43" fontId="22" fillId="4" borderId="35" xfId="2" applyNumberFormat="1" applyFont="1" applyBorder="1" applyAlignment="1" applyProtection="1">
      <alignment horizontal="center" vertical="center" wrapText="1"/>
      <protection locked="0"/>
    </xf>
    <xf numFmtId="43" fontId="22" fillId="4" borderId="38" xfId="2" applyNumberFormat="1" applyFont="1" applyBorder="1" applyAlignment="1" applyProtection="1">
      <alignment horizontal="center" vertical="center" wrapText="1"/>
      <protection locked="0"/>
    </xf>
    <xf numFmtId="0" fontId="16" fillId="0" borderId="25" xfId="0" applyFont="1" applyBorder="1" applyAlignment="1" applyProtection="1">
      <alignment horizontal="left" vertical="center"/>
      <protection locked="0"/>
    </xf>
    <xf numFmtId="0" fontId="37" fillId="0" borderId="0" xfId="0" applyFont="1" applyBorder="1" applyProtection="1">
      <protection locked="0"/>
    </xf>
    <xf numFmtId="0" fontId="16" fillId="3" borderId="8" xfId="0" applyFont="1" applyFill="1" applyBorder="1" applyAlignment="1" applyProtection="1">
      <alignment horizontal="left" vertical="center" wrapText="1"/>
      <protection locked="0"/>
    </xf>
    <xf numFmtId="0" fontId="16" fillId="3" borderId="9" xfId="0" applyFont="1" applyFill="1" applyBorder="1" applyAlignment="1" applyProtection="1">
      <alignment horizontal="left" vertical="center" wrapText="1"/>
      <protection locked="0"/>
    </xf>
    <xf numFmtId="0" fontId="22" fillId="3" borderId="32" xfId="0" applyFont="1" applyFill="1" applyBorder="1" applyAlignment="1" applyProtection="1">
      <alignment horizontal="center" vertical="center"/>
      <protection locked="0"/>
    </xf>
    <xf numFmtId="0" fontId="22" fillId="4" borderId="35" xfId="2" applyFont="1" applyBorder="1" applyAlignment="1" applyProtection="1">
      <alignment horizontal="center" vertical="center" wrapText="1"/>
      <protection locked="0"/>
    </xf>
    <xf numFmtId="44" fontId="22" fillId="4" borderId="38" xfId="2" applyNumberFormat="1" applyFont="1" applyBorder="1" applyAlignment="1" applyProtection="1">
      <alignment horizontal="center" vertical="center" wrapText="1"/>
      <protection locked="0"/>
    </xf>
    <xf numFmtId="44" fontId="24" fillId="6" borderId="17" xfId="4" applyNumberFormat="1" applyBorder="1" applyAlignment="1" applyProtection="1">
      <alignment horizontal="left" vertical="center" wrapText="1"/>
      <protection locked="0"/>
    </xf>
    <xf numFmtId="0" fontId="53" fillId="0" borderId="0" xfId="0" applyFont="1" applyBorder="1" applyAlignment="1">
      <alignment horizontal="center" vertical="center" wrapText="1"/>
    </xf>
    <xf numFmtId="42" fontId="26" fillId="0" borderId="0" xfId="0" applyNumberFormat="1" applyFont="1" applyBorder="1" applyProtection="1">
      <protection locked="0"/>
    </xf>
    <xf numFmtId="10" fontId="25" fillId="0" borderId="0" xfId="0" applyNumberFormat="1" applyFont="1" applyBorder="1" applyProtection="1">
      <protection locked="0"/>
    </xf>
    <xf numFmtId="0" fontId="33" fillId="0" borderId="0" xfId="0" applyFont="1" applyBorder="1" applyProtection="1">
      <protection locked="0"/>
    </xf>
    <xf numFmtId="8" fontId="29" fillId="0" borderId="0" xfId="0" applyNumberFormat="1" applyFont="1" applyBorder="1" applyAlignment="1" applyProtection="1">
      <alignment horizontal="left"/>
      <protection locked="0"/>
    </xf>
    <xf numFmtId="0" fontId="17" fillId="0" borderId="0" xfId="0" applyFont="1" applyBorder="1" applyAlignment="1" applyProtection="1">
      <alignment horizontal="right"/>
      <protection locked="0"/>
    </xf>
    <xf numFmtId="0" fontId="0" fillId="0" borderId="0" xfId="0" applyBorder="1" applyAlignment="1" applyProtection="1">
      <alignment horizontal="center"/>
      <protection locked="0"/>
    </xf>
    <xf numFmtId="0" fontId="2" fillId="0" borderId="13"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9" fillId="0" borderId="0" xfId="0" applyFont="1" applyBorder="1" applyAlignment="1" applyProtection="1">
      <protection locked="0"/>
    </xf>
    <xf numFmtId="0" fontId="28" fillId="0" borderId="0" xfId="0" applyFont="1" applyBorder="1" applyAlignment="1" applyProtection="1">
      <alignment horizontal="left"/>
      <protection locked="0"/>
    </xf>
    <xf numFmtId="0" fontId="28" fillId="0" borderId="0" xfId="0" applyFont="1" applyBorder="1" applyAlignment="1" applyProtection="1">
      <protection locked="0"/>
    </xf>
    <xf numFmtId="6" fontId="28" fillId="0" borderId="0" xfId="0" applyNumberFormat="1" applyFont="1" applyBorder="1" applyAlignment="1" applyProtection="1">
      <alignment horizontal="left"/>
      <protection locked="0"/>
    </xf>
    <xf numFmtId="0" fontId="2" fillId="0" borderId="0" xfId="0" applyFont="1" applyBorder="1" applyAlignment="1" applyProtection="1">
      <protection locked="0"/>
    </xf>
    <xf numFmtId="44" fontId="17" fillId="0" borderId="16" xfId="0" applyNumberFormat="1" applyFont="1" applyBorder="1"/>
    <xf numFmtId="0" fontId="29" fillId="0" borderId="0" xfId="0" applyFont="1" applyFill="1" applyBorder="1" applyAlignment="1"/>
    <xf numFmtId="0" fontId="28" fillId="0" borderId="0" xfId="0" applyFont="1" applyFill="1" applyBorder="1"/>
    <xf numFmtId="44" fontId="42" fillId="0" borderId="0" xfId="0" applyNumberFormat="1" applyFont="1" applyFill="1" applyBorder="1" applyAlignment="1">
      <alignment horizontal="left"/>
    </xf>
    <xf numFmtId="44" fontId="17" fillId="0" borderId="0" xfId="0" applyNumberFormat="1" applyFont="1" applyFill="1" applyBorder="1"/>
    <xf numFmtId="0" fontId="29" fillId="0" borderId="0" xfId="0" applyFont="1" applyFill="1" applyBorder="1"/>
    <xf numFmtId="6" fontId="28" fillId="0" borderId="0" xfId="0" applyNumberFormat="1" applyFont="1" applyBorder="1" applyAlignment="1" applyProtection="1">
      <alignment wrapText="1"/>
      <protection locked="0"/>
    </xf>
    <xf numFmtId="6" fontId="28" fillId="0" borderId="0" xfId="0" applyNumberFormat="1" applyFont="1" applyBorder="1" applyAlignment="1" applyProtection="1">
      <protection locked="0"/>
    </xf>
    <xf numFmtId="0" fontId="53" fillId="0" borderId="0" xfId="0" applyFont="1" applyFill="1" applyBorder="1"/>
    <xf numFmtId="0" fontId="2" fillId="0" borderId="20" xfId="0" applyFont="1" applyFill="1" applyBorder="1" applyAlignment="1">
      <alignment horizontal="center"/>
    </xf>
    <xf numFmtId="44" fontId="26" fillId="0" borderId="0" xfId="0" applyNumberFormat="1" applyFont="1" applyFill="1" applyBorder="1"/>
    <xf numFmtId="0" fontId="25" fillId="0" borderId="0" xfId="0" applyFont="1" applyFill="1" applyBorder="1" applyAlignment="1">
      <alignment vertical="top"/>
    </xf>
    <xf numFmtId="0" fontId="20" fillId="0" borderId="0" xfId="0" applyFont="1" applyFill="1" applyBorder="1"/>
    <xf numFmtId="0" fontId="17" fillId="0" borderId="0" xfId="0" applyFont="1" applyFill="1" applyBorder="1" applyAlignment="1">
      <alignment horizontal="right" vertical="center"/>
    </xf>
    <xf numFmtId="42" fontId="26" fillId="0" borderId="0" xfId="0" applyNumberFormat="1" applyFont="1" applyFill="1" applyBorder="1" applyAlignment="1">
      <alignment vertical="top"/>
    </xf>
    <xf numFmtId="0" fontId="2" fillId="0" borderId="20" xfId="0" applyFont="1" applyBorder="1" applyAlignment="1">
      <alignment horizontal="center" vertical="center"/>
    </xf>
    <xf numFmtId="0" fontId="53" fillId="0" borderId="0" xfId="0" applyFont="1" applyFill="1" applyBorder="1" applyAlignment="1">
      <alignment horizontal="center" vertical="center" wrapText="1"/>
    </xf>
    <xf numFmtId="0" fontId="34" fillId="0" borderId="0" xfId="0" applyFont="1" applyFill="1" applyBorder="1" applyAlignment="1">
      <alignment horizontal="right"/>
    </xf>
    <xf numFmtId="0" fontId="2" fillId="0" borderId="20" xfId="0" applyFont="1" applyFill="1" applyBorder="1" applyAlignment="1">
      <alignment horizontal="center" vertical="center"/>
    </xf>
    <xf numFmtId="0" fontId="0" fillId="7" borderId="0" xfId="0" applyFill="1"/>
    <xf numFmtId="6" fontId="28" fillId="7" borderId="0" xfId="0" applyNumberFormat="1" applyFont="1" applyFill="1" applyAlignment="1">
      <alignment horizontal="left"/>
    </xf>
    <xf numFmtId="0" fontId="0" fillId="0" borderId="0" xfId="0" applyFill="1" applyBorder="1" applyProtection="1">
      <protection locked="0"/>
    </xf>
    <xf numFmtId="42" fontId="0" fillId="0" borderId="0" xfId="0" applyNumberFormat="1" applyFill="1" applyBorder="1" applyProtection="1">
      <protection locked="0"/>
    </xf>
    <xf numFmtId="44" fontId="0" fillId="0" borderId="0" xfId="0" applyNumberFormat="1" applyFill="1" applyBorder="1" applyProtection="1">
      <protection locked="0"/>
    </xf>
    <xf numFmtId="0" fontId="25" fillId="0" borderId="0" xfId="0" applyFont="1" applyFill="1" applyBorder="1" applyProtection="1">
      <protection locked="0"/>
    </xf>
    <xf numFmtId="0" fontId="25" fillId="0" borderId="0" xfId="0" applyFont="1" applyFill="1" applyBorder="1" applyAlignment="1" applyProtection="1">
      <alignment horizontal="center"/>
      <protection locked="0"/>
    </xf>
    <xf numFmtId="44" fontId="35" fillId="0" borderId="0" xfId="0" applyNumberFormat="1" applyFont="1" applyFill="1" applyBorder="1" applyProtection="1">
      <protection locked="0"/>
    </xf>
    <xf numFmtId="0" fontId="17" fillId="0" borderId="0" xfId="0" applyFont="1" applyFill="1" applyBorder="1" applyAlignment="1" applyProtection="1">
      <alignment horizontal="right"/>
      <protection locked="0"/>
    </xf>
    <xf numFmtId="44" fontId="26" fillId="0" borderId="0" xfId="0" applyNumberFormat="1" applyFont="1" applyFill="1" applyBorder="1" applyProtection="1">
      <protection locked="0"/>
    </xf>
    <xf numFmtId="0" fontId="17" fillId="0" borderId="0" xfId="0" applyFont="1" applyFill="1" applyBorder="1" applyAlignment="1" applyProtection="1">
      <protection locked="0"/>
    </xf>
    <xf numFmtId="0" fontId="25" fillId="0" borderId="13" xfId="0" applyFont="1" applyFill="1" applyBorder="1" applyAlignment="1" applyProtection="1">
      <alignment vertical="top"/>
      <protection locked="0"/>
    </xf>
    <xf numFmtId="0" fontId="25" fillId="0" borderId="0" xfId="0" applyFont="1" applyFill="1" applyBorder="1" applyAlignment="1" applyProtection="1">
      <alignment vertical="top"/>
      <protection locked="0"/>
    </xf>
    <xf numFmtId="0" fontId="25" fillId="0" borderId="15" xfId="0" applyFont="1" applyFill="1" applyBorder="1" applyAlignment="1" applyProtection="1">
      <alignment vertical="top"/>
      <protection locked="0"/>
    </xf>
    <xf numFmtId="0" fontId="25" fillId="0" borderId="16" xfId="0" applyFont="1" applyFill="1" applyBorder="1" applyAlignment="1" applyProtection="1">
      <alignment vertical="top"/>
      <protection locked="0"/>
    </xf>
    <xf numFmtId="0" fontId="0" fillId="0" borderId="16" xfId="0" applyFill="1" applyBorder="1" applyProtection="1">
      <protection locked="0"/>
    </xf>
    <xf numFmtId="0" fontId="3" fillId="0" borderId="11" xfId="0" applyFont="1" applyFill="1" applyBorder="1" applyAlignment="1" applyProtection="1">
      <alignment vertical="top"/>
      <protection locked="0"/>
    </xf>
    <xf numFmtId="0" fontId="25" fillId="0" borderId="11" xfId="0" applyFont="1" applyFill="1" applyBorder="1" applyAlignment="1" applyProtection="1">
      <alignment vertical="top"/>
      <protection locked="0"/>
    </xf>
    <xf numFmtId="0" fontId="0" fillId="0" borderId="12" xfId="0" applyFill="1" applyBorder="1" applyProtection="1">
      <protection locked="0"/>
    </xf>
    <xf numFmtId="0" fontId="0" fillId="0" borderId="14" xfId="0" applyFill="1" applyBorder="1" applyProtection="1">
      <protection locked="0"/>
    </xf>
    <xf numFmtId="0" fontId="27" fillId="0" borderId="20" xfId="0" applyFont="1" applyFill="1" applyBorder="1" applyAlignment="1">
      <alignment horizontal="center" vertical="center" wrapText="1"/>
    </xf>
    <xf numFmtId="0" fontId="2" fillId="0" borderId="0" xfId="0" applyFont="1" applyFill="1" applyBorder="1"/>
    <xf numFmtId="6" fontId="28" fillId="0" borderId="0" xfId="0" applyNumberFormat="1" applyFont="1" applyFill="1" applyAlignment="1">
      <alignment horizontal="left"/>
    </xf>
    <xf numFmtId="0" fontId="0" fillId="0" borderId="0" xfId="0" applyFill="1"/>
    <xf numFmtId="44" fontId="37" fillId="0" borderId="0" xfId="0" applyNumberFormat="1" applyFont="1" applyFill="1" applyBorder="1" applyProtection="1">
      <protection locked="0"/>
    </xf>
    <xf numFmtId="0" fontId="2" fillId="0" borderId="0" xfId="0" applyFont="1" applyFill="1" applyBorder="1" applyProtection="1">
      <protection locked="0"/>
    </xf>
    <xf numFmtId="42" fontId="25" fillId="0" borderId="0" xfId="0" applyNumberFormat="1" applyFont="1" applyFill="1" applyBorder="1" applyProtection="1">
      <protection locked="0"/>
    </xf>
    <xf numFmtId="0" fontId="29" fillId="0" borderId="0" xfId="0" applyFont="1" applyFill="1" applyBorder="1" applyProtection="1">
      <protection locked="0"/>
    </xf>
    <xf numFmtId="6" fontId="28" fillId="0" borderId="0" xfId="0" applyNumberFormat="1" applyFont="1" applyFill="1" applyAlignment="1" applyProtection="1">
      <alignment horizontal="left"/>
      <protection locked="0"/>
    </xf>
    <xf numFmtId="6" fontId="28" fillId="0" borderId="0" xfId="0" applyNumberFormat="1" applyFont="1" applyFill="1" applyBorder="1" applyAlignment="1" applyProtection="1">
      <alignment horizontal="left"/>
      <protection locked="0"/>
    </xf>
    <xf numFmtId="0" fontId="0" fillId="0" borderId="0" xfId="0" applyFill="1" applyProtection="1">
      <protection locked="0"/>
    </xf>
    <xf numFmtId="0" fontId="3" fillId="0" borderId="10" xfId="0" applyFont="1" applyFill="1" applyBorder="1" applyAlignment="1" applyProtection="1">
      <alignment vertical="top"/>
      <protection locked="0"/>
    </xf>
    <xf numFmtId="0" fontId="25" fillId="0" borderId="12" xfId="0" applyFont="1" applyFill="1" applyBorder="1" applyAlignment="1" applyProtection="1">
      <alignment vertical="top"/>
      <protection locked="0"/>
    </xf>
    <xf numFmtId="0" fontId="25" fillId="0" borderId="14" xfId="0" applyFont="1" applyFill="1" applyBorder="1" applyAlignment="1" applyProtection="1">
      <alignment vertical="top"/>
      <protection locked="0"/>
    </xf>
    <xf numFmtId="44" fontId="2" fillId="0" borderId="0" xfId="0" applyNumberFormat="1" applyFont="1" applyFill="1" applyBorder="1" applyProtection="1">
      <protection locked="0"/>
    </xf>
    <xf numFmtId="44" fontId="3" fillId="0" borderId="0" xfId="0" applyNumberFormat="1" applyFont="1" applyFill="1" applyBorder="1" applyProtection="1">
      <protection locked="0"/>
    </xf>
    <xf numFmtId="0" fontId="26" fillId="0" borderId="16" xfId="0" applyFont="1" applyBorder="1" applyAlignment="1" applyProtection="1">
      <alignment vertical="center"/>
      <protection locked="0"/>
    </xf>
    <xf numFmtId="8" fontId="28" fillId="0" borderId="0" xfId="0" applyNumberFormat="1" applyFont="1" applyBorder="1" applyProtection="1">
      <protection locked="0"/>
    </xf>
    <xf numFmtId="8" fontId="25" fillId="0" borderId="0" xfId="0" applyNumberFormat="1" applyFont="1" applyBorder="1" applyProtection="1">
      <protection locked="0"/>
    </xf>
    <xf numFmtId="0" fontId="0" fillId="0" borderId="0" xfId="0"/>
    <xf numFmtId="0" fontId="0" fillId="0" borderId="0" xfId="0" applyBorder="1"/>
    <xf numFmtId="0" fontId="2" fillId="0" borderId="0" xfId="0" applyFont="1" applyBorder="1"/>
    <xf numFmtId="0" fontId="18" fillId="0" borderId="19" xfId="0" applyFont="1" applyBorder="1" applyAlignment="1">
      <alignment horizontal="left"/>
    </xf>
    <xf numFmtId="165" fontId="18" fillId="0" borderId="19" xfId="0" applyNumberFormat="1" applyFont="1" applyBorder="1" applyAlignment="1">
      <alignment horizontal="left"/>
    </xf>
    <xf numFmtId="44" fontId="0" fillId="0" borderId="0" xfId="0" applyNumberFormat="1" applyBorder="1"/>
    <xf numFmtId="43" fontId="6" fillId="0" borderId="27" xfId="0" applyNumberFormat="1" applyFont="1" applyBorder="1"/>
    <xf numFmtId="43" fontId="18" fillId="0" borderId="19" xfId="0" applyNumberFormat="1" applyFont="1" applyBorder="1" applyAlignment="1">
      <alignment horizontal="left"/>
    </xf>
    <xf numFmtId="43" fontId="6" fillId="5" borderId="45" xfId="3" applyNumberFormat="1" applyFont="1" applyBorder="1" applyAlignment="1">
      <alignment vertical="center" wrapText="1"/>
    </xf>
    <xf numFmtId="166" fontId="18" fillId="0" borderId="19" xfId="0" applyNumberFormat="1" applyFont="1" applyBorder="1" applyAlignment="1">
      <alignment horizontal="left"/>
    </xf>
    <xf numFmtId="166" fontId="18" fillId="5" borderId="12" xfId="3" applyNumberFormat="1" applyFont="1" applyBorder="1" applyAlignment="1">
      <alignment horizontal="left" vertical="center" wrapText="1"/>
    </xf>
    <xf numFmtId="0" fontId="6" fillId="0" borderId="27" xfId="0" applyFont="1" applyBorder="1"/>
    <xf numFmtId="0" fontId="16" fillId="0" borderId="27" xfId="0" applyFont="1" applyBorder="1"/>
    <xf numFmtId="42" fontId="6" fillId="2" borderId="36" xfId="0" applyNumberFormat="1" applyFont="1" applyFill="1" applyBorder="1" applyAlignment="1">
      <alignment vertical="center" wrapText="1"/>
    </xf>
    <xf numFmtId="42" fontId="6" fillId="4" borderId="36" xfId="2" applyNumberFormat="1" applyFont="1" applyBorder="1" applyAlignment="1">
      <alignment vertical="center" wrapText="1"/>
    </xf>
    <xf numFmtId="42" fontId="6" fillId="4" borderId="37" xfId="2" applyNumberFormat="1" applyFont="1" applyBorder="1" applyAlignment="1">
      <alignment vertical="center" wrapText="1"/>
    </xf>
    <xf numFmtId="44" fontId="6" fillId="2" borderId="17" xfId="0" applyNumberFormat="1" applyFont="1" applyFill="1" applyBorder="1" applyAlignment="1">
      <alignment horizontal="left" vertical="center" wrapText="1"/>
    </xf>
    <xf numFmtId="44" fontId="6" fillId="2" borderId="19" xfId="0" applyNumberFormat="1" applyFont="1" applyFill="1" applyBorder="1" applyAlignment="1">
      <alignment horizontal="left" vertical="center" wrapText="1"/>
    </xf>
    <xf numFmtId="44" fontId="6" fillId="2" borderId="24" xfId="0" applyNumberFormat="1" applyFont="1" applyFill="1" applyBorder="1" applyAlignment="1">
      <alignment horizontal="left" vertical="center" wrapText="1"/>
    </xf>
    <xf numFmtId="44" fontId="6" fillId="2" borderId="20" xfId="0" applyNumberFormat="1" applyFont="1" applyFill="1" applyBorder="1" applyAlignment="1">
      <alignment vertical="center" wrapText="1"/>
    </xf>
    <xf numFmtId="44" fontId="6" fillId="4" borderId="26" xfId="2" applyNumberFormat="1" applyFont="1" applyBorder="1" applyAlignment="1">
      <alignment horizontal="left" vertical="center" wrapText="1"/>
    </xf>
    <xf numFmtId="44" fontId="6" fillId="4" borderId="21" xfId="2" applyNumberFormat="1" applyFont="1" applyBorder="1" applyAlignment="1">
      <alignment horizontal="left" vertical="center" wrapText="1"/>
    </xf>
    <xf numFmtId="44" fontId="6" fillId="4" borderId="20" xfId="2" applyNumberFormat="1" applyFont="1" applyBorder="1" applyAlignment="1">
      <alignment horizontal="left" vertical="center" wrapText="1"/>
    </xf>
    <xf numFmtId="44" fontId="6" fillId="4" borderId="20" xfId="2" applyNumberFormat="1" applyFont="1" applyBorder="1" applyAlignment="1">
      <alignment vertical="center" wrapText="1"/>
    </xf>
    <xf numFmtId="44" fontId="6" fillId="4" borderId="61" xfId="2" applyNumberFormat="1" applyFont="1" applyBorder="1" applyAlignment="1">
      <alignment vertical="center" wrapText="1"/>
    </xf>
    <xf numFmtId="44" fontId="6" fillId="2" borderId="36" xfId="0" applyNumberFormat="1" applyFont="1" applyFill="1" applyBorder="1" applyAlignment="1">
      <alignment vertical="center" wrapText="1"/>
    </xf>
    <xf numFmtId="44" fontId="6" fillId="4" borderId="36" xfId="2" applyNumberFormat="1" applyFont="1" applyBorder="1" applyAlignment="1">
      <alignment vertical="center" wrapText="1"/>
    </xf>
    <xf numFmtId="44" fontId="6" fillId="4" borderId="37" xfId="2" applyNumberFormat="1" applyFont="1" applyBorder="1" applyAlignment="1">
      <alignment vertical="center" wrapText="1"/>
    </xf>
    <xf numFmtId="44" fontId="26" fillId="0" borderId="0" xfId="0" applyNumberFormat="1" applyFont="1" applyBorder="1"/>
    <xf numFmtId="44" fontId="42" fillId="0" borderId="0" xfId="0" applyNumberFormat="1" applyFont="1" applyBorder="1" applyAlignment="1">
      <alignment horizontal="left"/>
    </xf>
    <xf numFmtId="44" fontId="17" fillId="0" borderId="0" xfId="0" applyNumberFormat="1" applyFont="1" applyBorder="1"/>
    <xf numFmtId="0" fontId="6" fillId="5" borderId="6" xfId="3" applyFont="1" applyBorder="1" applyAlignment="1">
      <alignment vertical="center" wrapText="1"/>
    </xf>
    <xf numFmtId="0" fontId="18" fillId="5" borderId="14" xfId="3" applyFont="1" applyBorder="1" applyAlignment="1">
      <alignment horizontal="left" vertical="center" wrapText="1"/>
    </xf>
    <xf numFmtId="44" fontId="6" fillId="2" borderId="21" xfId="0" applyNumberFormat="1" applyFont="1" applyFill="1" applyBorder="1" applyAlignment="1">
      <alignment vertical="center" wrapText="1"/>
    </xf>
    <xf numFmtId="44" fontId="6" fillId="4" borderId="21" xfId="2" applyNumberFormat="1" applyFont="1" applyBorder="1" applyAlignment="1">
      <alignment vertical="center" wrapText="1"/>
    </xf>
    <xf numFmtId="42" fontId="6" fillId="2" borderId="21" xfId="0" applyNumberFormat="1" applyFont="1" applyFill="1" applyBorder="1" applyAlignment="1">
      <alignment vertical="center" wrapText="1"/>
    </xf>
    <xf numFmtId="42" fontId="6" fillId="4" borderId="21" xfId="2" applyNumberFormat="1" applyFont="1" applyBorder="1" applyAlignment="1">
      <alignment vertical="center" wrapText="1"/>
    </xf>
    <xf numFmtId="42" fontId="6" fillId="4" borderId="26" xfId="2" applyNumberFormat="1" applyFont="1" applyBorder="1" applyAlignment="1">
      <alignment vertical="center" wrapText="1"/>
    </xf>
    <xf numFmtId="43" fontId="6" fillId="5" borderId="6" xfId="3" applyNumberFormat="1" applyFont="1" applyBorder="1" applyAlignment="1">
      <alignment vertical="center" wrapText="1"/>
    </xf>
    <xf numFmtId="166" fontId="18" fillId="5" borderId="14" xfId="3" applyNumberFormat="1" applyFont="1" applyBorder="1" applyAlignment="1">
      <alignment horizontal="left" vertical="center" wrapText="1"/>
    </xf>
    <xf numFmtId="44" fontId="6" fillId="4" borderId="26" xfId="2" applyNumberFormat="1" applyFont="1" applyBorder="1" applyAlignment="1">
      <alignment vertical="center" wrapText="1"/>
    </xf>
    <xf numFmtId="0" fontId="2" fillId="0" borderId="20" xfId="0" applyFont="1" applyBorder="1" applyAlignment="1">
      <alignment horizontal="center" vertical="center"/>
    </xf>
    <xf numFmtId="0" fontId="6" fillId="0" borderId="27" xfId="0" applyFont="1" applyFill="1" applyBorder="1"/>
    <xf numFmtId="0" fontId="18" fillId="0" borderId="19" xfId="0" applyFont="1" applyFill="1" applyBorder="1" applyAlignment="1">
      <alignment horizontal="left"/>
    </xf>
    <xf numFmtId="43" fontId="6" fillId="7" borderId="27" xfId="0" applyNumberFormat="1" applyFont="1" applyFill="1" applyBorder="1"/>
    <xf numFmtId="166" fontId="18" fillId="7" borderId="19" xfId="0" applyNumberFormat="1" applyFont="1" applyFill="1" applyBorder="1" applyAlignment="1">
      <alignment horizontal="left"/>
    </xf>
    <xf numFmtId="44" fontId="6" fillId="7" borderId="24" xfId="0" applyNumberFormat="1" applyFont="1" applyFill="1" applyBorder="1" applyAlignment="1">
      <alignment horizontal="left" vertical="center" wrapText="1"/>
    </xf>
    <xf numFmtId="44" fontId="6" fillId="7" borderId="19" xfId="2" applyNumberFormat="1" applyFont="1" applyFill="1" applyBorder="1" applyAlignment="1">
      <alignment horizontal="left" vertical="center" wrapText="1"/>
    </xf>
    <xf numFmtId="43" fontId="18" fillId="7" borderId="19" xfId="0" applyNumberFormat="1" applyFont="1" applyFill="1" applyBorder="1" applyAlignment="1">
      <alignment horizontal="left"/>
    </xf>
    <xf numFmtId="0" fontId="29" fillId="7" borderId="0" xfId="0" applyFont="1" applyFill="1" applyBorder="1" applyAlignment="1"/>
    <xf numFmtId="44" fontId="42" fillId="7" borderId="0" xfId="0" applyNumberFormat="1" applyFont="1" applyFill="1" applyBorder="1" applyAlignment="1">
      <alignment horizontal="left"/>
    </xf>
    <xf numFmtId="44" fontId="17" fillId="7" borderId="0" xfId="0" applyNumberFormat="1" applyFont="1" applyFill="1" applyBorder="1"/>
    <xf numFmtId="44" fontId="0" fillId="7" borderId="0" xfId="0" applyNumberFormat="1" applyFill="1" applyBorder="1"/>
    <xf numFmtId="0" fontId="53" fillId="7" borderId="0" xfId="0" applyFont="1" applyFill="1" applyBorder="1" applyAlignment="1" applyProtection="1">
      <alignment vertical="center" wrapText="1"/>
    </xf>
    <xf numFmtId="0" fontId="2" fillId="7" borderId="0" xfId="0" applyFont="1" applyFill="1" applyBorder="1" applyProtection="1"/>
    <xf numFmtId="0" fontId="2" fillId="7" borderId="20" xfId="0" applyFont="1" applyFill="1" applyBorder="1" applyAlignment="1" applyProtection="1">
      <alignment horizontal="center" vertical="center"/>
    </xf>
    <xf numFmtId="0" fontId="26" fillId="7" borderId="0" xfId="0" applyFont="1" applyFill="1" applyBorder="1" applyProtection="1"/>
    <xf numFmtId="44" fontId="25" fillId="7" borderId="0" xfId="0" applyNumberFormat="1" applyFont="1" applyFill="1" applyBorder="1" applyProtection="1"/>
    <xf numFmtId="0" fontId="25" fillId="7" borderId="0" xfId="0" applyFont="1" applyFill="1" applyBorder="1" applyProtection="1"/>
    <xf numFmtId="0" fontId="25" fillId="7" borderId="0" xfId="0" applyFont="1" applyFill="1" applyBorder="1" applyAlignment="1" applyProtection="1">
      <alignment horizontal="center"/>
    </xf>
    <xf numFmtId="44" fontId="26" fillId="7" borderId="0" xfId="0" applyNumberFormat="1" applyFont="1" applyFill="1" applyBorder="1" applyProtection="1"/>
    <xf numFmtId="44" fontId="35" fillId="7" borderId="0" xfId="0" applyNumberFormat="1" applyFont="1" applyFill="1" applyBorder="1" applyProtection="1"/>
    <xf numFmtId="44" fontId="2" fillId="7" borderId="0" xfId="0" applyNumberFormat="1" applyFont="1" applyFill="1" applyBorder="1" applyProtection="1"/>
    <xf numFmtId="0" fontId="26" fillId="7" borderId="0" xfId="0" applyFont="1" applyFill="1" applyBorder="1" applyAlignment="1" applyProtection="1">
      <alignment horizontal="right"/>
    </xf>
    <xf numFmtId="44" fontId="29" fillId="7" borderId="0" xfId="0" applyNumberFormat="1" applyFont="1" applyFill="1" applyBorder="1" applyProtection="1"/>
    <xf numFmtId="0" fontId="17" fillId="7" borderId="0" xfId="0" applyFont="1" applyFill="1" applyBorder="1" applyAlignment="1" applyProtection="1"/>
    <xf numFmtId="0" fontId="17" fillId="7" borderId="0" xfId="0" applyFont="1" applyFill="1" applyBorder="1" applyAlignment="1" applyProtection="1">
      <alignment horizontal="right"/>
    </xf>
    <xf numFmtId="0" fontId="2" fillId="7" borderId="0" xfId="0" applyFont="1" applyFill="1" applyBorder="1" applyAlignment="1" applyProtection="1">
      <alignment horizontal="center"/>
    </xf>
    <xf numFmtId="0" fontId="0" fillId="7" borderId="0" xfId="0" applyFill="1" applyBorder="1" applyAlignment="1" applyProtection="1">
      <alignment horizontal="center"/>
    </xf>
    <xf numFmtId="44" fontId="0" fillId="7" borderId="0" xfId="0" applyNumberFormat="1" applyFill="1" applyBorder="1" applyProtection="1"/>
    <xf numFmtId="0" fontId="3" fillId="7" borderId="10" xfId="0" applyFont="1" applyFill="1" applyBorder="1" applyAlignment="1" applyProtection="1">
      <alignment vertical="top"/>
    </xf>
    <xf numFmtId="0" fontId="34" fillId="7" borderId="11" xfId="0" applyFont="1" applyFill="1" applyBorder="1" applyAlignment="1" applyProtection="1">
      <alignment vertical="top"/>
    </xf>
    <xf numFmtId="0" fontId="34" fillId="7" borderId="12" xfId="0" applyFont="1" applyFill="1" applyBorder="1" applyAlignment="1" applyProtection="1">
      <alignment vertical="top"/>
    </xf>
    <xf numFmtId="0" fontId="2" fillId="7" borderId="13" xfId="0" applyFont="1" applyFill="1" applyBorder="1" applyAlignment="1" applyProtection="1">
      <alignment vertical="top"/>
    </xf>
    <xf numFmtId="0" fontId="41" fillId="7" borderId="0" xfId="0" applyFont="1" applyFill="1" applyBorder="1" applyAlignment="1" applyProtection="1">
      <alignment vertical="top"/>
    </xf>
    <xf numFmtId="0" fontId="34" fillId="7" borderId="0" xfId="0" applyFont="1" applyFill="1" applyBorder="1" applyAlignment="1" applyProtection="1">
      <alignment vertical="top"/>
    </xf>
    <xf numFmtId="0" fontId="34" fillId="7" borderId="14" xfId="0" applyFont="1" applyFill="1" applyBorder="1" applyAlignment="1" applyProtection="1">
      <alignment vertical="top"/>
    </xf>
    <xf numFmtId="0" fontId="34" fillId="7" borderId="13" xfId="0" applyFont="1" applyFill="1" applyBorder="1" applyAlignment="1" applyProtection="1">
      <alignment vertical="top"/>
    </xf>
    <xf numFmtId="0" fontId="34" fillId="7" borderId="15" xfId="0" applyFont="1" applyFill="1" applyBorder="1" applyAlignment="1" applyProtection="1">
      <alignment vertical="top"/>
    </xf>
    <xf numFmtId="0" fontId="34" fillId="7" borderId="16" xfId="0" applyFont="1" applyFill="1" applyBorder="1" applyAlignment="1" applyProtection="1">
      <alignment vertical="top"/>
    </xf>
    <xf numFmtId="0" fontId="0" fillId="7" borderId="16" xfId="0" applyFill="1" applyBorder="1" applyProtection="1"/>
    <xf numFmtId="0" fontId="26" fillId="7" borderId="16" xfId="0" applyFont="1" applyFill="1" applyBorder="1" applyAlignment="1" applyProtection="1">
      <alignment horizontal="right" vertical="center"/>
    </xf>
    <xf numFmtId="44" fontId="26" fillId="7" borderId="17" xfId="0" applyNumberFormat="1" applyFont="1" applyFill="1" applyBorder="1" applyAlignment="1" applyProtection="1">
      <alignment vertical="top"/>
    </xf>
    <xf numFmtId="0" fontId="0" fillId="7" borderId="0" xfId="0" applyFill="1" applyBorder="1" applyProtection="1"/>
    <xf numFmtId="0" fontId="3" fillId="7" borderId="11" xfId="0" applyFont="1" applyFill="1" applyBorder="1" applyAlignment="1" applyProtection="1">
      <alignment vertical="top"/>
    </xf>
    <xf numFmtId="0" fontId="25" fillId="7" borderId="11" xfId="0" applyFont="1" applyFill="1" applyBorder="1" applyAlignment="1" applyProtection="1">
      <alignment vertical="top"/>
    </xf>
    <xf numFmtId="0" fontId="25" fillId="7" borderId="12" xfId="0" applyFont="1" applyFill="1" applyBorder="1" applyAlignment="1" applyProtection="1">
      <alignment vertical="top"/>
    </xf>
    <xf numFmtId="0" fontId="25" fillId="7" borderId="13" xfId="0" applyFont="1" applyFill="1" applyBorder="1" applyAlignment="1" applyProtection="1">
      <alignment vertical="top"/>
    </xf>
    <xf numFmtId="0" fontId="25" fillId="7" borderId="0" xfId="0" applyFont="1" applyFill="1" applyBorder="1" applyAlignment="1" applyProtection="1">
      <alignment vertical="top"/>
    </xf>
    <xf numFmtId="0" fontId="25" fillId="7" borderId="14" xfId="0" applyFont="1" applyFill="1" applyBorder="1" applyAlignment="1" applyProtection="1">
      <alignment vertical="top"/>
    </xf>
    <xf numFmtId="0" fontId="17" fillId="7" borderId="16" xfId="0" applyFont="1" applyFill="1" applyBorder="1" applyAlignment="1" applyProtection="1">
      <alignment horizontal="right" vertical="center"/>
    </xf>
    <xf numFmtId="0" fontId="25" fillId="7" borderId="15" xfId="0" applyFont="1" applyFill="1" applyBorder="1" applyAlignment="1" applyProtection="1">
      <alignment vertical="top"/>
    </xf>
    <xf numFmtId="0" fontId="25" fillId="7" borderId="16" xfId="0" applyFont="1" applyFill="1" applyBorder="1" applyAlignment="1" applyProtection="1">
      <alignment vertical="top"/>
    </xf>
    <xf numFmtId="0" fontId="20" fillId="7" borderId="0" xfId="0" applyFont="1" applyFill="1" applyBorder="1" applyProtection="1"/>
    <xf numFmtId="0" fontId="53" fillId="7" borderId="0" xfId="0" applyFont="1" applyFill="1" applyBorder="1" applyAlignment="1" applyProtection="1">
      <alignment horizontal="center" vertical="center" wrapText="1"/>
    </xf>
    <xf numFmtId="0" fontId="27" fillId="7" borderId="20" xfId="0" applyFont="1" applyFill="1" applyBorder="1" applyAlignment="1" applyProtection="1">
      <alignment horizontal="center" vertical="center" wrapText="1"/>
    </xf>
    <xf numFmtId="0" fontId="29" fillId="7" borderId="0" xfId="0" applyFont="1" applyFill="1" applyBorder="1" applyProtection="1"/>
    <xf numFmtId="42" fontId="25" fillId="7" borderId="0" xfId="0" applyNumberFormat="1" applyFont="1" applyFill="1" applyBorder="1" applyProtection="1"/>
    <xf numFmtId="44" fontId="37" fillId="7" borderId="0" xfId="0" applyNumberFormat="1" applyFont="1" applyFill="1" applyBorder="1" applyProtection="1"/>
    <xf numFmtId="0" fontId="3" fillId="7" borderId="13" xfId="0" applyFont="1" applyFill="1" applyBorder="1" applyAlignment="1" applyProtection="1">
      <alignment vertical="top"/>
    </xf>
    <xf numFmtId="0" fontId="27" fillId="7" borderId="0" xfId="0" applyFont="1" applyFill="1" applyBorder="1" applyAlignment="1" applyProtection="1">
      <alignment vertical="top" wrapText="1"/>
    </xf>
    <xf numFmtId="0" fontId="27" fillId="7" borderId="20" xfId="0" applyFont="1" applyFill="1" applyBorder="1" applyAlignment="1" applyProtection="1">
      <alignment horizontal="center" vertical="top" wrapText="1"/>
    </xf>
    <xf numFmtId="44" fontId="27" fillId="7" borderId="0" xfId="0" applyNumberFormat="1" applyFont="1" applyFill="1" applyBorder="1" applyAlignment="1" applyProtection="1">
      <alignment vertical="top" wrapText="1"/>
    </xf>
    <xf numFmtId="0" fontId="28" fillId="7" borderId="0" xfId="0" applyFont="1" applyFill="1" applyBorder="1" applyAlignment="1" applyProtection="1">
      <alignment horizontal="center" vertical="top" wrapText="1"/>
    </xf>
    <xf numFmtId="44" fontId="28" fillId="7" borderId="0" xfId="0" applyNumberFormat="1" applyFont="1" applyFill="1" applyBorder="1" applyAlignment="1" applyProtection="1">
      <alignment vertical="top" wrapText="1"/>
    </xf>
    <xf numFmtId="9" fontId="26" fillId="7" borderId="0" xfId="0" applyNumberFormat="1" applyFont="1" applyFill="1" applyBorder="1" applyAlignment="1" applyProtection="1"/>
    <xf numFmtId="6" fontId="28" fillId="7" borderId="0" xfId="0" applyNumberFormat="1" applyFont="1" applyFill="1" applyBorder="1" applyAlignment="1" applyProtection="1">
      <alignment horizontal="left"/>
    </xf>
    <xf numFmtId="44" fontId="2" fillId="7" borderId="0" xfId="0" applyNumberFormat="1" applyFont="1" applyFill="1" applyBorder="1" applyAlignment="1" applyProtection="1">
      <alignment horizontal="left"/>
    </xf>
    <xf numFmtId="44" fontId="28" fillId="7" borderId="0" xfId="0" applyNumberFormat="1" applyFont="1" applyFill="1" applyBorder="1" applyProtection="1"/>
    <xf numFmtId="42" fontId="0" fillId="7" borderId="0" xfId="0" applyNumberFormat="1" applyFill="1" applyBorder="1" applyProtection="1"/>
    <xf numFmtId="0" fontId="26" fillId="7" borderId="24" xfId="0" applyFont="1" applyFill="1" applyBorder="1" applyAlignment="1" applyProtection="1">
      <alignment horizontal="right" vertical="center"/>
    </xf>
    <xf numFmtId="0" fontId="2" fillId="7" borderId="13" xfId="0" applyFont="1" applyFill="1" applyBorder="1" applyAlignment="1" applyProtection="1">
      <alignment horizontal="left" vertical="top" wrapText="1"/>
    </xf>
    <xf numFmtId="0" fontId="2" fillId="7" borderId="0" xfId="0" applyFont="1" applyFill="1" applyBorder="1" applyAlignment="1" applyProtection="1">
      <alignment horizontal="left" vertical="top" wrapText="1"/>
    </xf>
    <xf numFmtId="44" fontId="2" fillId="0" borderId="0" xfId="1" applyFont="1" applyBorder="1" applyProtection="1">
      <protection locked="0"/>
    </xf>
    <xf numFmtId="44" fontId="26" fillId="0" borderId="0" xfId="1" applyFont="1" applyBorder="1" applyAlignment="1" applyProtection="1">
      <alignment horizontal="right"/>
      <protection locked="0"/>
    </xf>
    <xf numFmtId="44" fontId="0" fillId="0" borderId="0" xfId="1" applyFont="1" applyBorder="1" applyProtection="1">
      <protection locked="0"/>
    </xf>
    <xf numFmtId="44" fontId="17" fillId="0" borderId="0" xfId="1" applyFont="1" applyBorder="1" applyAlignment="1" applyProtection="1">
      <alignment horizontal="right"/>
      <protection locked="0"/>
    </xf>
    <xf numFmtId="0" fontId="28" fillId="0" borderId="0" xfId="0" applyFont="1" applyBorder="1" applyAlignment="1">
      <alignment horizontal="center"/>
    </xf>
    <xf numFmtId="9" fontId="28" fillId="0" borderId="0" xfId="5" applyFont="1" applyBorder="1" applyAlignment="1">
      <alignment horizontal="center"/>
    </xf>
    <xf numFmtId="44" fontId="28" fillId="0" borderId="0" xfId="0" applyNumberFormat="1" applyFont="1" applyBorder="1"/>
    <xf numFmtId="44" fontId="2" fillId="0" borderId="0" xfId="1" applyFont="1" applyBorder="1" applyAlignment="1" applyProtection="1">
      <protection locked="0"/>
    </xf>
    <xf numFmtId="44" fontId="25" fillId="0" borderId="0" xfId="1" applyFont="1" applyBorder="1" applyProtection="1">
      <protection locked="0"/>
    </xf>
    <xf numFmtId="0" fontId="17" fillId="0" borderId="0" xfId="0" applyFont="1" applyBorder="1" applyAlignment="1" applyProtection="1">
      <alignment horizontal="right"/>
      <protection locked="0"/>
    </xf>
    <xf numFmtId="0" fontId="0" fillId="0" borderId="0" xfId="0" applyBorder="1" applyAlignment="1" applyProtection="1">
      <alignment horizontal="center"/>
      <protection locked="0"/>
    </xf>
    <xf numFmtId="0" fontId="28" fillId="0" borderId="0" xfId="0" applyFont="1" applyBorder="1" applyAlignment="1" applyProtection="1">
      <protection locked="0"/>
    </xf>
    <xf numFmtId="0" fontId="2" fillId="0" borderId="0" xfId="0" applyFont="1" applyBorder="1" applyAlignment="1" applyProtection="1">
      <alignment horizontal="center"/>
      <protection locked="0"/>
    </xf>
    <xf numFmtId="0" fontId="53" fillId="0" borderId="0" xfId="0" applyFont="1" applyBorder="1" applyAlignment="1" applyProtection="1">
      <alignment horizontal="center" vertical="center" wrapText="1"/>
      <protection locked="0"/>
    </xf>
    <xf numFmtId="0" fontId="27" fillId="0" borderId="20" xfId="0" applyFont="1" applyBorder="1" applyAlignment="1" applyProtection="1">
      <alignment horizontal="center" vertical="center" wrapText="1"/>
      <protection locked="0"/>
    </xf>
    <xf numFmtId="164" fontId="28" fillId="0" borderId="0" xfId="1" applyNumberFormat="1" applyFont="1" applyBorder="1" applyAlignment="1" applyProtection="1">
      <alignment horizontal="left"/>
      <protection locked="0"/>
    </xf>
    <xf numFmtId="164" fontId="28" fillId="0" borderId="0" xfId="0" applyNumberFormat="1" applyFont="1" applyBorder="1" applyAlignment="1" applyProtection="1">
      <alignment horizontal="left"/>
      <protection locked="0"/>
    </xf>
    <xf numFmtId="164" fontId="29" fillId="0" borderId="0" xfId="0" applyNumberFormat="1" applyFont="1" applyBorder="1" applyAlignment="1" applyProtection="1">
      <alignment horizontal="left"/>
      <protection locked="0"/>
    </xf>
    <xf numFmtId="0" fontId="20" fillId="0" borderId="0" xfId="0" applyFont="1" applyBorder="1" applyProtection="1">
      <protection locked="0"/>
    </xf>
    <xf numFmtId="0" fontId="26" fillId="0" borderId="16" xfId="0" applyFont="1" applyBorder="1" applyAlignment="1" applyProtection="1">
      <alignment horizontal="right" vertical="center"/>
    </xf>
    <xf numFmtId="0" fontId="26" fillId="0" borderId="24" xfId="0" applyFont="1" applyBorder="1" applyAlignment="1" applyProtection="1">
      <alignment horizontal="right" vertical="center"/>
    </xf>
    <xf numFmtId="44" fontId="26" fillId="0" borderId="16" xfId="0" applyNumberFormat="1" applyFont="1" applyBorder="1" applyProtection="1">
      <protection locked="0"/>
    </xf>
    <xf numFmtId="0" fontId="29" fillId="0" borderId="0" xfId="0" applyFont="1" applyFill="1" applyBorder="1" applyAlignment="1" applyProtection="1">
      <alignment vertical="top" wrapText="1"/>
      <protection locked="0"/>
    </xf>
    <xf numFmtId="44" fontId="25" fillId="0" borderId="0" xfId="0" applyNumberFormat="1" applyFont="1" applyFill="1" applyBorder="1" applyProtection="1">
      <protection locked="0"/>
    </xf>
    <xf numFmtId="38" fontId="25" fillId="0" borderId="0" xfId="0" applyNumberFormat="1" applyFont="1" applyFill="1" applyBorder="1" applyProtection="1">
      <protection locked="0"/>
    </xf>
    <xf numFmtId="9" fontId="26" fillId="0" borderId="0" xfId="0" applyNumberFormat="1" applyFont="1" applyFill="1" applyBorder="1" applyAlignment="1" applyProtection="1">
      <protection locked="0"/>
    </xf>
    <xf numFmtId="38" fontId="26" fillId="0" borderId="0" xfId="0" applyNumberFormat="1" applyFont="1" applyFill="1" applyBorder="1" applyAlignment="1" applyProtection="1">
      <alignment horizontal="right"/>
      <protection locked="0"/>
    </xf>
    <xf numFmtId="9" fontId="26" fillId="0" borderId="0" xfId="0" applyNumberFormat="1" applyFont="1" applyFill="1" applyBorder="1" applyAlignment="1" applyProtection="1">
      <alignment horizontal="right"/>
      <protection locked="0"/>
    </xf>
    <xf numFmtId="0" fontId="30" fillId="0" borderId="20" xfId="0" applyFont="1" applyFill="1" applyBorder="1" applyAlignment="1" applyProtection="1">
      <alignment horizontal="center" vertical="top" wrapText="1"/>
      <protection locked="0"/>
    </xf>
    <xf numFmtId="0" fontId="27" fillId="0" borderId="0" xfId="0" applyFont="1" applyFill="1" applyBorder="1" applyAlignment="1" applyProtection="1">
      <alignment vertical="top" wrapText="1"/>
      <protection locked="0"/>
    </xf>
    <xf numFmtId="0" fontId="34" fillId="0" borderId="11" xfId="0" applyFont="1" applyFill="1" applyBorder="1" applyAlignment="1" applyProtection="1">
      <alignment vertical="top"/>
      <protection locked="0"/>
    </xf>
    <xf numFmtId="42" fontId="0" fillId="0" borderId="12" xfId="0" applyNumberFormat="1" applyFill="1" applyBorder="1" applyProtection="1">
      <protection locked="0"/>
    </xf>
    <xf numFmtId="0" fontId="34" fillId="0" borderId="13" xfId="0" applyFont="1" applyFill="1" applyBorder="1" applyAlignment="1" applyProtection="1">
      <alignment vertical="top"/>
      <protection locked="0"/>
    </xf>
    <xf numFmtId="0" fontId="34" fillId="0" borderId="0" xfId="0" applyFont="1" applyFill="1" applyBorder="1" applyAlignment="1" applyProtection="1">
      <alignment vertical="top"/>
      <protection locked="0"/>
    </xf>
    <xf numFmtId="42" fontId="0" fillId="0" borderId="14" xfId="0" applyNumberFormat="1" applyFill="1" applyBorder="1" applyProtection="1">
      <protection locked="0"/>
    </xf>
    <xf numFmtId="0" fontId="34" fillId="0" borderId="15" xfId="0" applyFont="1" applyFill="1" applyBorder="1" applyAlignment="1" applyProtection="1">
      <alignment vertical="top"/>
      <protection locked="0"/>
    </xf>
    <xf numFmtId="0" fontId="34" fillId="0" borderId="16" xfId="0" applyFont="1" applyFill="1" applyBorder="1" applyAlignment="1" applyProtection="1">
      <alignment vertical="top"/>
      <protection locked="0"/>
    </xf>
    <xf numFmtId="0" fontId="26" fillId="0" borderId="16" xfId="0" applyFont="1" applyFill="1" applyBorder="1" applyAlignment="1" applyProtection="1">
      <alignment horizontal="right" vertical="center"/>
      <protection locked="0"/>
    </xf>
    <xf numFmtId="0" fontId="17" fillId="0" borderId="16" xfId="0" applyFont="1" applyFill="1" applyBorder="1" applyAlignment="1" applyProtection="1">
      <alignment horizontal="right" vertical="center"/>
      <protection locked="0"/>
    </xf>
    <xf numFmtId="0" fontId="20" fillId="0" borderId="0" xfId="0" applyFont="1" applyFill="1" applyBorder="1" applyProtection="1">
      <protection locked="0"/>
    </xf>
    <xf numFmtId="0" fontId="17" fillId="0" borderId="16" xfId="0" applyFont="1" applyFill="1" applyBorder="1" applyAlignment="1" applyProtection="1">
      <alignment horizontal="right" vertical="center"/>
    </xf>
    <xf numFmtId="44" fontId="26" fillId="0" borderId="17" xfId="0" applyNumberFormat="1" applyFont="1" applyFill="1" applyBorder="1" applyAlignment="1" applyProtection="1">
      <alignment vertical="top"/>
    </xf>
    <xf numFmtId="9" fontId="26" fillId="0" borderId="0" xfId="0" applyNumberFormat="1" applyFont="1" applyFill="1" applyBorder="1" applyAlignment="1" applyProtection="1">
      <alignment horizontal="right"/>
    </xf>
    <xf numFmtId="0" fontId="26" fillId="0" borderId="16" xfId="0" applyFont="1" applyFill="1" applyBorder="1" applyAlignment="1" applyProtection="1">
      <alignment horizontal="right" vertical="center"/>
    </xf>
    <xf numFmtId="0" fontId="26" fillId="0" borderId="0" xfId="0" applyFont="1" applyFill="1" applyBorder="1" applyProtection="1">
      <protection locked="0"/>
    </xf>
    <xf numFmtId="0" fontId="34" fillId="0" borderId="12" xfId="0" applyFont="1" applyFill="1" applyBorder="1" applyAlignment="1" applyProtection="1">
      <alignment vertical="top"/>
      <protection locked="0"/>
    </xf>
    <xf numFmtId="0" fontId="2" fillId="0" borderId="13" xfId="0" applyFont="1" applyFill="1" applyBorder="1" applyAlignment="1" applyProtection="1">
      <alignment vertical="top"/>
      <protection locked="0"/>
    </xf>
    <xf numFmtId="0" fontId="41" fillId="0" borderId="0" xfId="0" applyFont="1" applyFill="1" applyBorder="1" applyAlignment="1" applyProtection="1">
      <alignment vertical="top"/>
      <protection locked="0"/>
    </xf>
    <xf numFmtId="0" fontId="34" fillId="0" borderId="14" xfId="0" applyFont="1" applyFill="1" applyBorder="1" applyAlignment="1" applyProtection="1">
      <alignment vertical="top"/>
      <protection locked="0"/>
    </xf>
    <xf numFmtId="0" fontId="2" fillId="0" borderId="0" xfId="0" applyFont="1" applyFill="1" applyBorder="1" applyAlignment="1" applyProtection="1">
      <alignment vertical="top"/>
      <protection locked="0"/>
    </xf>
    <xf numFmtId="0" fontId="27" fillId="0" borderId="0" xfId="0" applyFont="1" applyFill="1" applyBorder="1" applyAlignment="1" applyProtection="1">
      <alignment horizontal="center" vertical="center" wrapText="1"/>
      <protection locked="0"/>
    </xf>
    <xf numFmtId="44" fontId="27" fillId="0" borderId="0" xfId="0" applyNumberFormat="1" applyFont="1" applyFill="1" applyBorder="1" applyAlignment="1" applyProtection="1">
      <alignment horizontal="center" vertical="center" wrapText="1"/>
      <protection locked="0"/>
    </xf>
    <xf numFmtId="0" fontId="28" fillId="0" borderId="0" xfId="0" applyFont="1" applyFill="1" applyBorder="1" applyProtection="1">
      <protection locked="0"/>
    </xf>
    <xf numFmtId="0" fontId="3" fillId="0" borderId="13" xfId="0" applyFont="1" applyFill="1" applyBorder="1" applyAlignment="1" applyProtection="1">
      <alignment vertical="top"/>
      <protection locked="0"/>
    </xf>
    <xf numFmtId="44" fontId="28" fillId="0" borderId="0" xfId="1" applyFont="1" applyBorder="1" applyProtection="1">
      <protection locked="0"/>
    </xf>
    <xf numFmtId="0" fontId="6" fillId="0" borderId="0" xfId="0" applyFont="1" applyBorder="1" applyAlignment="1">
      <alignment horizontal="left" vertical="center" wrapText="1"/>
    </xf>
    <xf numFmtId="0" fontId="16" fillId="0" borderId="0" xfId="0" applyFont="1" applyBorder="1" applyAlignment="1">
      <alignment horizontal="left" vertical="center" wrapText="1"/>
    </xf>
    <xf numFmtId="0" fontId="50" fillId="0" borderId="0" xfId="0" applyFont="1" applyBorder="1" applyAlignment="1">
      <alignment horizontal="center" vertical="center" wrapText="1"/>
    </xf>
    <xf numFmtId="0" fontId="45" fillId="0" borderId="0" xfId="0" applyFont="1" applyBorder="1" applyAlignment="1">
      <alignment horizontal="center" vertical="center" wrapText="1"/>
    </xf>
    <xf numFmtId="0" fontId="50" fillId="0" borderId="0" xfId="0" applyFont="1" applyBorder="1" applyAlignment="1">
      <alignment horizontal="center" vertical="top" wrapText="1"/>
    </xf>
    <xf numFmtId="0" fontId="6" fillId="0" borderId="0" xfId="0" applyFont="1" applyBorder="1" applyAlignment="1">
      <alignment horizontal="center" vertical="center" wrapText="1"/>
    </xf>
    <xf numFmtId="0" fontId="16" fillId="0" borderId="0" xfId="0" applyFont="1" applyBorder="1" applyAlignment="1">
      <alignment horizontal="center" vertical="center"/>
    </xf>
    <xf numFmtId="0" fontId="45" fillId="0" borderId="0" xfId="0" applyFont="1" applyBorder="1" applyAlignment="1">
      <alignment horizontal="left" vertical="center" wrapText="1" indent="2"/>
    </xf>
    <xf numFmtId="0" fontId="32" fillId="0" borderId="0" xfId="0" applyFont="1" applyBorder="1" applyAlignment="1">
      <alignment horizontal="center" vertical="center"/>
    </xf>
    <xf numFmtId="0" fontId="15" fillId="0" borderId="0" xfId="0" applyFont="1" applyBorder="1" applyAlignment="1">
      <alignment horizontal="left" vertical="center" wrapText="1"/>
    </xf>
    <xf numFmtId="0" fontId="45" fillId="0" borderId="0" xfId="0" applyFont="1" applyBorder="1" applyAlignment="1">
      <alignment horizontal="left" vertical="center" wrapText="1"/>
    </xf>
    <xf numFmtId="0" fontId="16" fillId="3" borderId="33" xfId="0" applyFont="1" applyFill="1" applyBorder="1" applyAlignment="1">
      <alignment horizontal="left" vertical="center" wrapText="1"/>
    </xf>
    <xf numFmtId="0" fontId="16" fillId="3" borderId="22" xfId="0" applyFont="1" applyFill="1" applyBorder="1" applyAlignment="1">
      <alignment horizontal="left" vertical="center" wrapText="1"/>
    </xf>
    <xf numFmtId="0" fontId="18" fillId="0" borderId="7" xfId="0" applyFont="1" applyBorder="1" applyAlignment="1" applyProtection="1">
      <alignment horizontal="left" vertical="center" wrapText="1"/>
      <protection locked="0"/>
    </xf>
    <xf numFmtId="0" fontId="18" fillId="0" borderId="8" xfId="0" applyFont="1" applyBorder="1" applyAlignment="1" applyProtection="1">
      <alignment horizontal="left" vertical="center" wrapText="1"/>
      <protection locked="0"/>
    </xf>
    <xf numFmtId="0" fontId="18" fillId="0" borderId="9" xfId="0" applyFont="1" applyBorder="1" applyAlignment="1" applyProtection="1">
      <alignment horizontal="left" vertical="center" wrapText="1"/>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6" fillId="5" borderId="31" xfId="3" applyFont="1" applyBorder="1" applyAlignment="1">
      <alignment horizontal="left" vertical="center" wrapText="1" indent="3"/>
    </xf>
    <xf numFmtId="0" fontId="6" fillId="5" borderId="17" xfId="3" applyFont="1" applyBorder="1" applyAlignment="1">
      <alignment horizontal="left" vertical="center" wrapText="1" indent="3"/>
    </xf>
    <xf numFmtId="0" fontId="6" fillId="3" borderId="34" xfId="0" applyFont="1" applyFill="1" applyBorder="1" applyAlignment="1" applyProtection="1">
      <alignment horizontal="left" wrapText="1" indent="1"/>
      <protection locked="0"/>
    </xf>
    <xf numFmtId="0" fontId="6" fillId="3" borderId="21" xfId="0" applyFont="1" applyFill="1" applyBorder="1" applyAlignment="1" applyProtection="1">
      <alignment horizontal="left" wrapText="1" indent="1"/>
      <protection locked="0"/>
    </xf>
    <xf numFmtId="0" fontId="6" fillId="3" borderId="1"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3" fillId="0" borderId="7" xfId="0" applyFont="1" applyBorder="1" applyAlignment="1">
      <alignment horizontal="left" vertical="center"/>
    </xf>
    <xf numFmtId="0" fontId="3" fillId="0" borderId="9" xfId="0" applyFont="1" applyBorder="1" applyAlignment="1">
      <alignment horizontal="left" vertical="center"/>
    </xf>
    <xf numFmtId="0" fontId="16" fillId="3" borderId="7" xfId="0" applyFont="1" applyFill="1" applyBorder="1" applyAlignment="1" applyProtection="1">
      <alignment horizontal="left" vertical="center" wrapText="1"/>
      <protection locked="0"/>
    </xf>
    <xf numFmtId="0" fontId="16" fillId="3" borderId="9" xfId="0" applyFont="1" applyFill="1" applyBorder="1" applyAlignment="1" applyProtection="1">
      <alignment horizontal="left" vertical="center" wrapText="1"/>
      <protection locked="0"/>
    </xf>
    <xf numFmtId="0" fontId="3" fillId="3" borderId="29" xfId="0" applyFont="1" applyFill="1" applyBorder="1" applyAlignment="1" applyProtection="1">
      <alignment horizontal="center" vertical="center" wrapText="1"/>
      <protection locked="0"/>
    </xf>
    <xf numFmtId="0" fontId="3" fillId="3" borderId="41" xfId="0" applyFont="1" applyFill="1" applyBorder="1" applyAlignment="1" applyProtection="1">
      <alignment horizontal="center" vertical="center" wrapText="1"/>
      <protection locked="0"/>
    </xf>
    <xf numFmtId="0" fontId="16" fillId="3" borderId="7" xfId="0" applyFont="1" applyFill="1" applyBorder="1" applyAlignment="1" applyProtection="1">
      <alignment vertical="center" wrapText="1"/>
      <protection locked="0"/>
    </xf>
    <xf numFmtId="0" fontId="16" fillId="3" borderId="9" xfId="0" applyFont="1" applyFill="1" applyBorder="1" applyAlignment="1" applyProtection="1">
      <alignment vertical="center" wrapText="1"/>
      <protection locked="0"/>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16" fillId="0" borderId="7" xfId="0" applyFont="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0" fontId="2"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58"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16" fillId="0" borderId="0" xfId="0" applyFont="1" applyAlignment="1">
      <alignment horizontal="left" vertical="center" wrapText="1"/>
    </xf>
    <xf numFmtId="0" fontId="17" fillId="0" borderId="0" xfId="0" applyFont="1" applyBorder="1" applyAlignment="1">
      <alignment horizontal="left" vertical="center" wrapText="1"/>
    </xf>
    <xf numFmtId="0" fontId="43"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wrapText="1"/>
    </xf>
    <xf numFmtId="0" fontId="6" fillId="0" borderId="14" xfId="0" applyFont="1" applyBorder="1" applyAlignment="1">
      <alignment horizontal="left" vertical="center" wrapText="1"/>
    </xf>
    <xf numFmtId="0" fontId="49" fillId="0" borderId="16" xfId="0" applyFont="1" applyBorder="1" applyAlignment="1">
      <alignment horizontal="left" vertical="top" wrapText="1" indent="3"/>
    </xf>
    <xf numFmtId="0" fontId="49" fillId="0" borderId="17" xfId="0" applyFont="1" applyBorder="1" applyAlignment="1">
      <alignment horizontal="left" vertical="top" wrapText="1" indent="3"/>
    </xf>
    <xf numFmtId="0" fontId="6" fillId="0" borderId="0" xfId="0" applyFont="1" applyBorder="1" applyAlignment="1">
      <alignment vertical="center" wrapText="1"/>
    </xf>
    <xf numFmtId="0" fontId="18" fillId="0" borderId="1" xfId="0" applyFont="1" applyBorder="1" applyAlignment="1" applyProtection="1">
      <alignment horizontal="left" vertical="center" wrapText="1"/>
      <protection locked="0"/>
    </xf>
    <xf numFmtId="0" fontId="18" fillId="0" borderId="18" xfId="0" applyFont="1" applyBorder="1" applyAlignment="1" applyProtection="1">
      <alignment horizontal="left" vertical="center" wrapText="1"/>
      <protection locked="0"/>
    </xf>
    <xf numFmtId="0" fontId="18" fillId="0" borderId="2" xfId="0" applyFont="1" applyBorder="1" applyAlignment="1" applyProtection="1">
      <alignment horizontal="left" vertical="center" wrapText="1"/>
      <protection locked="0"/>
    </xf>
    <xf numFmtId="43" fontId="16" fillId="3" borderId="33" xfId="0" applyNumberFormat="1" applyFont="1" applyFill="1" applyBorder="1" applyAlignment="1">
      <alignment horizontal="left" vertical="center" wrapText="1"/>
    </xf>
    <xf numFmtId="43" fontId="16" fillId="3" borderId="22" xfId="0" applyNumberFormat="1" applyFont="1" applyFill="1" applyBorder="1" applyAlignment="1">
      <alignment horizontal="left" vertical="center" wrapText="1"/>
    </xf>
    <xf numFmtId="43" fontId="6" fillId="3" borderId="27" xfId="0" applyNumberFormat="1" applyFont="1" applyFill="1" applyBorder="1" applyAlignment="1" applyProtection="1">
      <alignment horizontal="left" wrapText="1" indent="2"/>
      <protection locked="0"/>
    </xf>
    <xf numFmtId="43" fontId="6" fillId="3" borderId="19" xfId="0" applyNumberFormat="1" applyFont="1" applyFill="1" applyBorder="1" applyAlignment="1" applyProtection="1">
      <alignment horizontal="left" wrapText="1" indent="2"/>
      <protection locked="0"/>
    </xf>
    <xf numFmtId="43" fontId="6" fillId="3" borderId="30" xfId="0" applyNumberFormat="1" applyFont="1" applyFill="1" applyBorder="1" applyAlignment="1" applyProtection="1">
      <alignment horizontal="left" wrapText="1" indent="1"/>
      <protection locked="0"/>
    </xf>
    <xf numFmtId="43" fontId="6" fillId="3" borderId="20" xfId="0" applyNumberFormat="1" applyFont="1" applyFill="1" applyBorder="1" applyAlignment="1" applyProtection="1">
      <alignment horizontal="left" wrapText="1" indent="1"/>
      <protection locked="0"/>
    </xf>
    <xf numFmtId="0" fontId="6" fillId="3" borderId="27" xfId="0" applyNumberFormat="1" applyFont="1" applyFill="1" applyBorder="1" applyAlignment="1" applyProtection="1">
      <alignment horizontal="left" wrapText="1" indent="1"/>
      <protection locked="0"/>
    </xf>
    <xf numFmtId="0" fontId="6" fillId="3" borderId="19" xfId="0" applyNumberFormat="1" applyFont="1" applyFill="1" applyBorder="1" applyAlignment="1" applyProtection="1">
      <alignment horizontal="left" wrapText="1" indent="1"/>
      <protection locked="0"/>
    </xf>
    <xf numFmtId="43" fontId="3" fillId="3" borderId="29" xfId="0" applyNumberFormat="1" applyFont="1" applyFill="1" applyBorder="1" applyAlignment="1" applyProtection="1">
      <alignment horizontal="center" vertical="center" wrapText="1"/>
      <protection locked="0"/>
    </xf>
    <xf numFmtId="43" fontId="3" fillId="3" borderId="41" xfId="0" applyNumberFormat="1" applyFont="1" applyFill="1" applyBorder="1" applyAlignment="1" applyProtection="1">
      <alignment horizontal="center" vertical="center" wrapText="1"/>
      <protection locked="0"/>
    </xf>
    <xf numFmtId="43" fontId="22" fillId="0" borderId="33" xfId="0" applyNumberFormat="1" applyFont="1" applyBorder="1" applyAlignment="1" applyProtection="1">
      <alignment horizontal="right" vertical="center" wrapText="1"/>
      <protection locked="0"/>
    </xf>
    <xf numFmtId="43" fontId="22" fillId="0" borderId="22" xfId="0" applyNumberFormat="1" applyFont="1" applyBorder="1" applyAlignment="1" applyProtection="1">
      <alignment horizontal="right" vertical="center" wrapText="1"/>
      <protection locked="0"/>
    </xf>
    <xf numFmtId="43" fontId="13" fillId="0" borderId="1" xfId="0" applyNumberFormat="1" applyFont="1" applyBorder="1" applyAlignment="1">
      <alignment horizontal="center" vertical="center" wrapText="1"/>
    </xf>
    <xf numFmtId="43" fontId="13" fillId="0" borderId="18" xfId="0" applyNumberFormat="1" applyFont="1" applyBorder="1" applyAlignment="1">
      <alignment horizontal="center" vertical="center" wrapText="1"/>
    </xf>
    <xf numFmtId="43" fontId="13" fillId="0" borderId="2" xfId="0" applyNumberFormat="1" applyFont="1" applyBorder="1" applyAlignment="1">
      <alignment horizontal="center" vertical="center" wrapText="1"/>
    </xf>
    <xf numFmtId="43" fontId="13" fillId="0" borderId="3" xfId="0" applyNumberFormat="1" applyFont="1" applyBorder="1" applyAlignment="1">
      <alignment horizontal="center" vertical="center" wrapText="1"/>
    </xf>
    <xf numFmtId="43" fontId="13" fillId="0" borderId="4" xfId="0" applyNumberFormat="1" applyFont="1" applyBorder="1" applyAlignment="1">
      <alignment horizontal="center" vertical="center" wrapText="1"/>
    </xf>
    <xf numFmtId="43" fontId="13" fillId="0" borderId="5" xfId="0" applyNumberFormat="1" applyFont="1" applyBorder="1" applyAlignment="1">
      <alignment horizontal="center" vertical="center" wrapText="1"/>
    </xf>
    <xf numFmtId="43" fontId="6" fillId="5" borderId="31" xfId="3" applyNumberFormat="1" applyFont="1" applyBorder="1" applyAlignment="1">
      <alignment horizontal="center" vertical="center" wrapText="1"/>
    </xf>
    <xf numFmtId="43" fontId="6" fillId="5" borderId="17" xfId="3" applyNumberFormat="1" applyFont="1" applyBorder="1" applyAlignment="1">
      <alignment horizontal="center" vertical="center" wrapText="1"/>
    </xf>
    <xf numFmtId="0" fontId="3" fillId="0" borderId="25" xfId="0" applyFont="1" applyBorder="1" applyAlignment="1" applyProtection="1">
      <alignment horizontal="left" vertical="center"/>
      <protection locked="0"/>
    </xf>
    <xf numFmtId="0" fontId="3" fillId="3" borderId="25" xfId="0" applyFont="1" applyFill="1" applyBorder="1" applyAlignment="1" applyProtection="1">
      <alignment horizontal="left" vertical="center" wrapText="1"/>
      <protection locked="0"/>
    </xf>
    <xf numFmtId="0" fontId="3" fillId="3" borderId="7"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left" vertical="center" wrapText="1"/>
      <protection locked="0"/>
    </xf>
    <xf numFmtId="0" fontId="3" fillId="3" borderId="7" xfId="0" applyFont="1" applyFill="1" applyBorder="1" applyAlignment="1" applyProtection="1">
      <alignment vertical="center" wrapText="1"/>
      <protection locked="0"/>
    </xf>
    <xf numFmtId="0" fontId="3" fillId="3" borderId="9" xfId="0" applyFont="1" applyFill="1" applyBorder="1" applyAlignment="1" applyProtection="1">
      <alignment vertical="center" wrapText="1"/>
      <protection locked="0"/>
    </xf>
    <xf numFmtId="0" fontId="14" fillId="0" borderId="7"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3" borderId="8" xfId="0" applyFont="1" applyFill="1" applyBorder="1" applyAlignment="1">
      <alignment horizontal="center" vertical="center" wrapText="1"/>
    </xf>
    <xf numFmtId="49" fontId="3" fillId="3" borderId="7" xfId="0" applyNumberFormat="1" applyFont="1" applyFill="1" applyBorder="1" applyAlignment="1">
      <alignment horizontal="left" vertical="center" wrapText="1"/>
    </xf>
    <xf numFmtId="49" fontId="3" fillId="3" borderId="8" xfId="0" applyNumberFormat="1" applyFont="1" applyFill="1" applyBorder="1" applyAlignment="1">
      <alignment horizontal="left" vertical="center" wrapText="1"/>
    </xf>
    <xf numFmtId="49" fontId="3" fillId="3" borderId="9" xfId="0" applyNumberFormat="1"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0" borderId="1" xfId="0" applyFont="1" applyBorder="1" applyAlignment="1">
      <alignment horizontal="left" vertical="center"/>
    </xf>
    <xf numFmtId="0" fontId="3" fillId="0" borderId="18" xfId="0" applyFont="1" applyBorder="1" applyAlignment="1">
      <alignment horizontal="left" vertical="center"/>
    </xf>
    <xf numFmtId="0" fontId="3" fillId="0" borderId="8" xfId="0" applyFont="1" applyBorder="1" applyAlignment="1">
      <alignment horizontal="left" vertical="center"/>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3" fillId="0" borderId="0" xfId="0" applyFont="1" applyAlignment="1">
      <alignment horizontal="left" vertical="center" wrapText="1"/>
    </xf>
    <xf numFmtId="0" fontId="9" fillId="0" borderId="0" xfId="0" applyFont="1" applyAlignment="1">
      <alignment horizontal="center" vertical="center" wrapText="1"/>
    </xf>
    <xf numFmtId="0" fontId="6" fillId="0" borderId="48" xfId="0" applyFont="1" applyBorder="1" applyAlignment="1">
      <alignment vertical="center" wrapText="1"/>
    </xf>
    <xf numFmtId="0" fontId="6" fillId="0" borderId="49" xfId="0" applyFont="1" applyBorder="1" applyAlignment="1">
      <alignment vertical="center" wrapText="1"/>
    </xf>
    <xf numFmtId="0" fontId="6" fillId="0" borderId="50" xfId="0" applyFont="1" applyBorder="1" applyAlignment="1">
      <alignment vertical="center" wrapText="1"/>
    </xf>
    <xf numFmtId="0" fontId="16" fillId="0" borderId="47" xfId="0" applyFont="1" applyBorder="1" applyAlignment="1">
      <alignment vertical="center" wrapText="1"/>
    </xf>
    <xf numFmtId="0" fontId="16" fillId="0" borderId="0" xfId="0" applyFont="1" applyBorder="1" applyAlignment="1">
      <alignment vertical="center" wrapText="1"/>
    </xf>
    <xf numFmtId="0" fontId="16" fillId="0" borderId="51" xfId="0" applyFont="1" applyBorder="1" applyAlignment="1">
      <alignment vertical="center" wrapText="1"/>
    </xf>
    <xf numFmtId="0" fontId="16" fillId="0" borderId="52" xfId="0" applyFont="1" applyBorder="1" applyAlignment="1">
      <alignment vertical="center" wrapText="1"/>
    </xf>
    <xf numFmtId="0" fontId="16" fillId="0" borderId="53" xfId="0" applyFont="1" applyBorder="1" applyAlignment="1">
      <alignment vertical="center" wrapText="1"/>
    </xf>
    <xf numFmtId="0" fontId="16" fillId="0" borderId="54" xfId="0" applyFont="1" applyBorder="1" applyAlignment="1">
      <alignment vertical="center" wrapText="1"/>
    </xf>
    <xf numFmtId="0" fontId="16" fillId="0" borderId="48" xfId="0" applyFont="1" applyBorder="1" applyAlignment="1">
      <alignment vertical="center" wrapText="1"/>
    </xf>
    <xf numFmtId="0" fontId="16" fillId="0" borderId="49" xfId="0" applyFont="1" applyBorder="1" applyAlignment="1">
      <alignment vertical="center" wrapText="1"/>
    </xf>
    <xf numFmtId="0" fontId="16" fillId="0" borderId="50" xfId="0" applyFont="1" applyBorder="1" applyAlignment="1">
      <alignment vertical="center" wrapText="1"/>
    </xf>
    <xf numFmtId="0" fontId="16" fillId="0" borderId="55" xfId="0" applyFont="1" applyBorder="1" applyAlignment="1">
      <alignment vertical="center" wrapText="1"/>
    </xf>
    <xf numFmtId="0" fontId="16" fillId="0" borderId="56" xfId="0" applyFont="1" applyBorder="1" applyAlignment="1">
      <alignment vertical="center" wrapText="1"/>
    </xf>
    <xf numFmtId="0" fontId="16" fillId="0" borderId="57" xfId="0" applyFont="1" applyBorder="1" applyAlignment="1">
      <alignment vertical="center" wrapText="1"/>
    </xf>
    <xf numFmtId="0" fontId="16" fillId="0" borderId="48" xfId="0" applyFont="1" applyBorder="1" applyAlignment="1">
      <alignment horizontal="justify" vertical="center" wrapText="1"/>
    </xf>
    <xf numFmtId="0" fontId="16" fillId="0" borderId="49" xfId="0" applyFont="1" applyBorder="1" applyAlignment="1">
      <alignment horizontal="justify" vertical="center" wrapText="1"/>
    </xf>
    <xf numFmtId="0" fontId="16" fillId="0" borderId="50" xfId="0" applyFont="1" applyBorder="1" applyAlignment="1">
      <alignment horizontal="justify" vertical="center" wrapText="1"/>
    </xf>
    <xf numFmtId="0" fontId="6" fillId="0" borderId="47" xfId="0" applyFont="1" applyBorder="1" applyAlignment="1">
      <alignment vertical="center" wrapText="1"/>
    </xf>
    <xf numFmtId="0" fontId="6" fillId="0" borderId="51" xfId="0" applyFont="1" applyBorder="1" applyAlignment="1">
      <alignment vertical="center" wrapText="1"/>
    </xf>
    <xf numFmtId="0" fontId="6" fillId="0" borderId="47" xfId="0" applyFont="1" applyBorder="1" applyAlignment="1">
      <alignment vertical="top" wrapText="1"/>
    </xf>
    <xf numFmtId="0" fontId="6" fillId="0" borderId="0" xfId="0" applyFont="1" applyBorder="1" applyAlignment="1">
      <alignment vertical="top" wrapText="1"/>
    </xf>
    <xf numFmtId="0" fontId="6" fillId="0" borderId="51" xfId="0" applyFont="1" applyBorder="1" applyAlignment="1">
      <alignment vertical="top" wrapText="1"/>
    </xf>
    <xf numFmtId="0" fontId="6" fillId="0" borderId="55" xfId="0" applyFont="1" applyBorder="1" applyAlignment="1">
      <alignment vertical="center" wrapText="1"/>
    </xf>
    <xf numFmtId="0" fontId="6" fillId="0" borderId="56" xfId="0" applyFont="1" applyBorder="1" applyAlignment="1">
      <alignment vertical="center" wrapText="1"/>
    </xf>
    <xf numFmtId="0" fontId="6" fillId="0" borderId="57" xfId="0" applyFont="1" applyBorder="1" applyAlignment="1">
      <alignment vertical="center" wrapText="1"/>
    </xf>
    <xf numFmtId="0" fontId="16" fillId="0" borderId="0" xfId="0" applyFont="1" applyAlignment="1">
      <alignment horizontal="left" vertical="center"/>
    </xf>
    <xf numFmtId="0" fontId="22" fillId="0" borderId="0" xfId="0" applyFont="1" applyAlignment="1">
      <alignment horizontal="left" vertical="center"/>
    </xf>
    <xf numFmtId="0" fontId="6" fillId="0" borderId="53" xfId="0" applyFont="1" applyBorder="1" applyAlignment="1">
      <alignment horizontal="left" vertical="center" wrapText="1"/>
    </xf>
    <xf numFmtId="0" fontId="16" fillId="0" borderId="48" xfId="0" applyFont="1" applyBorder="1" applyAlignment="1">
      <alignment horizontal="left" vertical="top" wrapText="1"/>
    </xf>
    <xf numFmtId="0" fontId="16" fillId="0" borderId="49" xfId="0" applyFont="1" applyBorder="1" applyAlignment="1">
      <alignment horizontal="left" vertical="top" wrapText="1"/>
    </xf>
    <xf numFmtId="0" fontId="16" fillId="0" borderId="50" xfId="0" applyFont="1" applyBorder="1" applyAlignment="1">
      <alignment horizontal="left" vertical="top" wrapText="1"/>
    </xf>
    <xf numFmtId="0" fontId="16" fillId="0" borderId="47" xfId="0" applyFont="1" applyBorder="1" applyAlignment="1">
      <alignment horizontal="left" vertical="top" wrapText="1"/>
    </xf>
    <xf numFmtId="0" fontId="16" fillId="0" borderId="0" xfId="0" applyFont="1" applyBorder="1" applyAlignment="1">
      <alignment horizontal="left" vertical="top" wrapText="1"/>
    </xf>
    <xf numFmtId="0" fontId="16" fillId="0" borderId="51" xfId="0" applyFont="1" applyBorder="1" applyAlignment="1">
      <alignment horizontal="left" vertical="top" wrapText="1"/>
    </xf>
    <xf numFmtId="0" fontId="16" fillId="0" borderId="52" xfId="0" applyFont="1" applyBorder="1" applyAlignment="1">
      <alignment horizontal="left" vertical="top" wrapText="1"/>
    </xf>
    <xf numFmtId="0" fontId="16" fillId="0" borderId="53" xfId="0" applyFont="1" applyBorder="1" applyAlignment="1">
      <alignment horizontal="left" vertical="top" wrapText="1"/>
    </xf>
    <xf numFmtId="0" fontId="16" fillId="0" borderId="54" xfId="0" applyFont="1" applyBorder="1" applyAlignment="1">
      <alignment horizontal="left" vertical="top" wrapText="1"/>
    </xf>
    <xf numFmtId="0" fontId="6" fillId="0" borderId="52" xfId="0" applyFont="1" applyBorder="1" applyAlignment="1">
      <alignment vertical="center" wrapText="1"/>
    </xf>
    <xf numFmtId="0" fontId="6" fillId="0" borderId="53" xfId="0" applyFont="1" applyBorder="1" applyAlignment="1">
      <alignment vertical="center" wrapText="1"/>
    </xf>
    <xf numFmtId="0" fontId="6" fillId="0" borderId="54" xfId="0" applyFont="1" applyBorder="1" applyAlignment="1">
      <alignment vertical="center" wrapText="1"/>
    </xf>
    <xf numFmtId="0" fontId="34" fillId="0" borderId="0" xfId="0" applyFont="1" applyBorder="1" applyAlignment="1">
      <alignment horizontal="right"/>
    </xf>
    <xf numFmtId="0" fontId="2" fillId="0" borderId="20" xfId="0" applyFont="1" applyBorder="1" applyAlignment="1">
      <alignment horizontal="center" vertical="center"/>
    </xf>
    <xf numFmtId="0" fontId="53" fillId="0" borderId="0" xfId="0" applyFont="1" applyBorder="1" applyAlignment="1">
      <alignment horizontal="center" vertical="center" wrapText="1"/>
    </xf>
    <xf numFmtId="0" fontId="2" fillId="0" borderId="0" xfId="0" applyFont="1" applyBorder="1" applyAlignment="1">
      <alignment horizontal="left" vertical="top" wrapText="1"/>
    </xf>
    <xf numFmtId="0" fontId="17" fillId="0" borderId="0" xfId="0" applyFont="1" applyBorder="1" applyAlignment="1" applyProtection="1">
      <alignment horizontal="right"/>
      <protection locked="0"/>
    </xf>
    <xf numFmtId="0" fontId="2" fillId="0" borderId="13"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14" xfId="0" applyFont="1" applyBorder="1" applyAlignment="1" applyProtection="1">
      <alignment horizontal="left" vertical="top"/>
      <protection locked="0"/>
    </xf>
    <xf numFmtId="0" fontId="28" fillId="0" borderId="11" xfId="0" applyFont="1" applyBorder="1" applyAlignment="1" applyProtection="1">
      <alignment horizontal="center"/>
      <protection locked="0"/>
    </xf>
    <xf numFmtId="0" fontId="25" fillId="0" borderId="0" xfId="0" applyFont="1" applyBorder="1" applyAlignment="1" applyProtection="1">
      <alignment horizontal="left"/>
      <protection locked="0"/>
    </xf>
    <xf numFmtId="0" fontId="0" fillId="0" borderId="0" xfId="0" applyBorder="1" applyAlignment="1" applyProtection="1">
      <alignment horizontal="center"/>
      <protection locked="0"/>
    </xf>
    <xf numFmtId="0" fontId="27" fillId="0" borderId="0" xfId="0" applyFont="1" applyBorder="1" applyAlignment="1">
      <alignment horizontal="left" vertical="top" wrapText="1"/>
    </xf>
    <xf numFmtId="0" fontId="30" fillId="0" borderId="20" xfId="0" applyFont="1" applyBorder="1" applyAlignment="1">
      <alignment horizontal="center" vertical="center" wrapText="1"/>
    </xf>
    <xf numFmtId="0" fontId="30" fillId="0" borderId="20" xfId="0" applyFont="1" applyBorder="1" applyAlignment="1">
      <alignment horizontal="center" vertical="center"/>
    </xf>
    <xf numFmtId="0" fontId="28" fillId="0" borderId="0" xfId="0" applyFont="1" applyBorder="1" applyAlignment="1" applyProtection="1">
      <alignment horizontal="left"/>
      <protection locked="0"/>
    </xf>
    <xf numFmtId="0" fontId="28" fillId="0" borderId="0" xfId="0" applyFont="1" applyBorder="1" applyAlignment="1" applyProtection="1">
      <protection locked="0"/>
    </xf>
    <xf numFmtId="0" fontId="30" fillId="0" borderId="20" xfId="0" applyFont="1" applyBorder="1" applyAlignment="1">
      <alignment horizontal="center" vertical="top" wrapText="1"/>
    </xf>
    <xf numFmtId="0" fontId="34" fillId="7" borderId="0" xfId="0" applyFont="1" applyFill="1" applyBorder="1" applyAlignment="1" applyProtection="1">
      <alignment horizontal="right"/>
    </xf>
    <xf numFmtId="0" fontId="27" fillId="7" borderId="0" xfId="0" applyFont="1" applyFill="1" applyBorder="1" applyAlignment="1" applyProtection="1">
      <alignment horizontal="left" vertical="top" wrapText="1"/>
    </xf>
    <xf numFmtId="0" fontId="27" fillId="7" borderId="20" xfId="0" applyFont="1" applyFill="1" applyBorder="1" applyAlignment="1" applyProtection="1">
      <alignment horizontal="center" vertical="center" wrapText="1"/>
    </xf>
    <xf numFmtId="0" fontId="28" fillId="7" borderId="0" xfId="0" applyFont="1" applyFill="1" applyBorder="1" applyAlignment="1" applyProtection="1">
      <alignment horizontal="center" vertical="top" wrapText="1"/>
    </xf>
    <xf numFmtId="0" fontId="2" fillId="7" borderId="13" xfId="0" applyFont="1" applyFill="1" applyBorder="1" applyAlignment="1" applyProtection="1">
      <alignment horizontal="left" vertical="top" wrapText="1"/>
    </xf>
    <xf numFmtId="0" fontId="2" fillId="7" borderId="0" xfId="0" applyFont="1" applyFill="1" applyBorder="1" applyAlignment="1" applyProtection="1">
      <alignment horizontal="left" vertical="top" wrapText="1"/>
    </xf>
    <xf numFmtId="0" fontId="2" fillId="7" borderId="14" xfId="0" applyFont="1" applyFill="1" applyBorder="1" applyAlignment="1" applyProtection="1">
      <alignment horizontal="left" vertical="top" wrapText="1"/>
    </xf>
    <xf numFmtId="0" fontId="29" fillId="7" borderId="11" xfId="0" applyFont="1" applyFill="1" applyBorder="1" applyAlignment="1" applyProtection="1">
      <alignment horizontal="center"/>
    </xf>
    <xf numFmtId="0" fontId="53" fillId="7" borderId="0" xfId="0" applyFont="1" applyFill="1" applyBorder="1" applyAlignment="1" applyProtection="1">
      <alignment horizontal="center" vertical="center" wrapText="1"/>
    </xf>
    <xf numFmtId="0" fontId="53" fillId="0" borderId="0" xfId="0" applyFont="1" applyBorder="1" applyAlignment="1" applyProtection="1">
      <alignment horizontal="center" vertical="center" wrapText="1"/>
      <protection locked="0"/>
    </xf>
    <xf numFmtId="0" fontId="27" fillId="0" borderId="0" xfId="0" applyFont="1" applyBorder="1" applyAlignment="1" applyProtection="1">
      <alignment horizontal="left" vertical="top" wrapText="1"/>
      <protection locked="0"/>
    </xf>
    <xf numFmtId="0" fontId="27" fillId="0" borderId="20" xfId="0" applyFont="1" applyBorder="1" applyAlignment="1" applyProtection="1">
      <alignment horizontal="center" vertical="center" wrapText="1"/>
      <protection locked="0"/>
    </xf>
    <xf numFmtId="0" fontId="2" fillId="0" borderId="11" xfId="0" applyFont="1" applyBorder="1" applyAlignment="1" applyProtection="1">
      <alignment horizontal="center"/>
      <protection locked="0"/>
    </xf>
    <xf numFmtId="0" fontId="2" fillId="0" borderId="0" xfId="0" applyFont="1" applyBorder="1" applyAlignment="1" applyProtection="1">
      <alignment horizontal="center"/>
      <protection locked="0"/>
    </xf>
    <xf numFmtId="6" fontId="28" fillId="0" borderId="0" xfId="0" applyNumberFormat="1" applyFont="1" applyBorder="1" applyAlignment="1" applyProtection="1">
      <alignment horizontal="left"/>
      <protection locked="0"/>
    </xf>
    <xf numFmtId="0" fontId="30" fillId="0" borderId="0" xfId="0" applyFont="1" applyBorder="1" applyAlignment="1">
      <alignment horizontal="left" vertical="top" wrapText="1"/>
    </xf>
    <xf numFmtId="0" fontId="27" fillId="0" borderId="20" xfId="0" applyFont="1" applyBorder="1" applyAlignment="1">
      <alignment horizontal="center" vertical="center" wrapText="1"/>
    </xf>
    <xf numFmtId="0" fontId="29" fillId="0" borderId="0" xfId="0" applyFont="1" applyBorder="1" applyAlignment="1">
      <alignment horizontal="center" vertical="top" wrapText="1"/>
    </xf>
    <xf numFmtId="0" fontId="27" fillId="0" borderId="0" xfId="0" applyFont="1" applyBorder="1" applyAlignment="1">
      <alignment horizontal="center" vertical="top" wrapText="1"/>
    </xf>
    <xf numFmtId="0" fontId="30" fillId="0" borderId="20" xfId="0" applyFont="1" applyFill="1" applyBorder="1" applyAlignment="1">
      <alignment horizontal="center" vertical="center" wrapText="1"/>
    </xf>
    <xf numFmtId="0" fontId="53" fillId="0" borderId="0" xfId="0" applyFont="1" applyFill="1" applyBorder="1" applyAlignment="1">
      <alignment horizontal="center" vertical="center" wrapText="1"/>
    </xf>
    <xf numFmtId="0" fontId="30" fillId="0" borderId="0" xfId="0" applyFont="1" applyFill="1" applyBorder="1" applyAlignment="1">
      <alignment horizontal="left" vertical="top" wrapText="1"/>
    </xf>
    <xf numFmtId="0" fontId="30" fillId="0" borderId="20" xfId="0" applyFont="1" applyFill="1" applyBorder="1" applyAlignment="1" applyProtection="1">
      <alignment horizontal="center" vertical="center" wrapText="1"/>
      <protection locked="0"/>
    </xf>
    <xf numFmtId="0" fontId="34" fillId="0" borderId="0" xfId="0" applyFont="1" applyFill="1" applyBorder="1" applyAlignment="1">
      <alignment horizontal="right"/>
    </xf>
    <xf numFmtId="0" fontId="2" fillId="0" borderId="20" xfId="0" applyFont="1" applyFill="1" applyBorder="1" applyAlignment="1">
      <alignment horizontal="center" vertical="center"/>
    </xf>
    <xf numFmtId="0" fontId="0" fillId="0" borderId="0" xfId="0" applyFill="1" applyBorder="1" applyAlignment="1" applyProtection="1">
      <alignment horizontal="left"/>
      <protection locked="0"/>
    </xf>
    <xf numFmtId="0" fontId="25" fillId="0" borderId="0" xfId="0" applyFont="1" applyFill="1" applyBorder="1" applyAlignment="1" applyProtection="1">
      <alignment horizontal="left"/>
      <protection locked="0"/>
    </xf>
    <xf numFmtId="0" fontId="30" fillId="0" borderId="20" xfId="0" applyFont="1" applyFill="1" applyBorder="1" applyAlignment="1" applyProtection="1">
      <alignment horizontal="center" vertical="top" wrapText="1"/>
      <protection locked="0"/>
    </xf>
    <xf numFmtId="0" fontId="30" fillId="7" borderId="0" xfId="0" applyFont="1" applyFill="1" applyBorder="1" applyAlignment="1" applyProtection="1">
      <alignment horizontal="left" vertical="top" wrapText="1"/>
    </xf>
    <xf numFmtId="9" fontId="26" fillId="7" borderId="0" xfId="0" applyNumberFormat="1" applyFont="1" applyFill="1" applyBorder="1" applyAlignment="1" applyProtection="1">
      <alignment horizontal="right"/>
    </xf>
    <xf numFmtId="0" fontId="2" fillId="0" borderId="0" xfId="0" applyFont="1" applyFill="1" applyBorder="1" applyAlignment="1">
      <alignment horizontal="left" wrapText="1"/>
    </xf>
    <xf numFmtId="0" fontId="27" fillId="0" borderId="20" xfId="0" applyFont="1" applyFill="1" applyBorder="1" applyAlignment="1">
      <alignment horizontal="center" vertical="center" wrapText="1"/>
    </xf>
    <xf numFmtId="0" fontId="2" fillId="7" borderId="0" xfId="0" applyFont="1" applyFill="1" applyBorder="1" applyAlignment="1" applyProtection="1">
      <alignment horizontal="left" wrapText="1"/>
    </xf>
    <xf numFmtId="0" fontId="2" fillId="7" borderId="20" xfId="0" applyFont="1" applyFill="1" applyBorder="1" applyAlignment="1" applyProtection="1">
      <alignment horizontal="center" vertical="center"/>
    </xf>
    <xf numFmtId="0" fontId="30" fillId="0" borderId="13" xfId="0" applyFont="1" applyBorder="1" applyAlignment="1" applyProtection="1">
      <alignment horizontal="left" wrapText="1"/>
      <protection locked="0"/>
    </xf>
    <xf numFmtId="0" fontId="30" fillId="0" borderId="0" xfId="0" applyFont="1" applyBorder="1" applyAlignment="1" applyProtection="1">
      <alignment horizontal="left" wrapText="1"/>
      <protection locked="0"/>
    </xf>
    <xf numFmtId="0" fontId="30" fillId="0" borderId="14" xfId="0" applyFont="1" applyBorder="1" applyAlignment="1" applyProtection="1">
      <alignment horizontal="left" wrapText="1"/>
      <protection locked="0"/>
    </xf>
    <xf numFmtId="0" fontId="48" fillId="0" borderId="0" xfId="0" applyFont="1" applyAlignment="1">
      <alignment horizontal="center" vertical="center" wrapText="1"/>
    </xf>
    <xf numFmtId="0" fontId="6" fillId="0" borderId="0" xfId="0" applyFont="1" applyAlignment="1">
      <alignment horizontal="left" vertical="center" wrapText="1"/>
    </xf>
    <xf numFmtId="0" fontId="48" fillId="0" borderId="0" xfId="0" applyFont="1" applyAlignment="1">
      <alignment horizontal="left" vertical="center"/>
    </xf>
    <xf numFmtId="0" fontId="14" fillId="3" borderId="7" xfId="0" applyFont="1" applyFill="1" applyBorder="1" applyAlignment="1">
      <alignment horizontal="center" vertical="center" wrapText="1"/>
    </xf>
  </cellXfs>
  <cellStyles count="6">
    <cellStyle name="20% - Accent1" xfId="2" builtinId="30"/>
    <cellStyle name="20% - Accent2" xfId="3" builtinId="34"/>
    <cellStyle name="Accent1" xfId="4" builtinId="29"/>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37670</xdr:colOff>
      <xdr:row>3</xdr:row>
      <xdr:rowOff>199876</xdr:rowOff>
    </xdr:from>
    <xdr:to>
      <xdr:col>2</xdr:col>
      <xdr:colOff>220550</xdr:colOff>
      <xdr:row>3</xdr:row>
      <xdr:rowOff>382756</xdr:rowOff>
    </xdr:to>
    <xdr:sp macro="" textlink="">
      <xdr:nvSpPr>
        <xdr:cNvPr id="3" name="Rectangle 2"/>
        <xdr:cNvSpPr/>
      </xdr:nvSpPr>
      <xdr:spPr>
        <a:xfrm>
          <a:off x="494870" y="8380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35217</xdr:colOff>
      <xdr:row>13</xdr:row>
      <xdr:rowOff>252336</xdr:rowOff>
    </xdr:from>
    <xdr:to>
      <xdr:col>2</xdr:col>
      <xdr:colOff>218097</xdr:colOff>
      <xdr:row>13</xdr:row>
      <xdr:rowOff>435216</xdr:rowOff>
    </xdr:to>
    <xdr:sp macro="" textlink="">
      <xdr:nvSpPr>
        <xdr:cNvPr id="10" name="Rectangle 9"/>
        <xdr:cNvSpPr/>
      </xdr:nvSpPr>
      <xdr:spPr>
        <a:xfrm>
          <a:off x="492417" y="382421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31177</xdr:colOff>
      <xdr:row>16</xdr:row>
      <xdr:rowOff>174038</xdr:rowOff>
    </xdr:from>
    <xdr:to>
      <xdr:col>2</xdr:col>
      <xdr:colOff>214885</xdr:colOff>
      <xdr:row>16</xdr:row>
      <xdr:rowOff>356918</xdr:rowOff>
    </xdr:to>
    <xdr:sp macro="" textlink="">
      <xdr:nvSpPr>
        <xdr:cNvPr id="12" name="Rectangle 11"/>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37528</xdr:colOff>
      <xdr:row>11</xdr:row>
      <xdr:rowOff>215093</xdr:rowOff>
    </xdr:from>
    <xdr:to>
      <xdr:col>2</xdr:col>
      <xdr:colOff>220408</xdr:colOff>
      <xdr:row>11</xdr:row>
      <xdr:rowOff>397973</xdr:rowOff>
    </xdr:to>
    <xdr:sp macro="" textlink="">
      <xdr:nvSpPr>
        <xdr:cNvPr id="14" name="Rectangle 13"/>
        <xdr:cNvSpPr/>
      </xdr:nvSpPr>
      <xdr:spPr>
        <a:xfrm>
          <a:off x="494728" y="30059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32242</xdr:colOff>
      <xdr:row>20</xdr:row>
      <xdr:rowOff>120472</xdr:rowOff>
    </xdr:from>
    <xdr:to>
      <xdr:col>2</xdr:col>
      <xdr:colOff>215122</xdr:colOff>
      <xdr:row>21</xdr:row>
      <xdr:rowOff>113685</xdr:rowOff>
    </xdr:to>
    <xdr:sp macro="" textlink="">
      <xdr:nvSpPr>
        <xdr:cNvPr id="17" name="Rectangle 16"/>
        <xdr:cNvSpPr/>
      </xdr:nvSpPr>
      <xdr:spPr>
        <a:xfrm>
          <a:off x="499274" y="5681843"/>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22717</xdr:colOff>
      <xdr:row>24</xdr:row>
      <xdr:rowOff>91897</xdr:rowOff>
    </xdr:from>
    <xdr:to>
      <xdr:col>2</xdr:col>
      <xdr:colOff>205597</xdr:colOff>
      <xdr:row>24</xdr:row>
      <xdr:rowOff>275610</xdr:rowOff>
    </xdr:to>
    <xdr:sp macro="" textlink="">
      <xdr:nvSpPr>
        <xdr:cNvPr id="7" name="Rectangle 6"/>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25</xdr:row>
      <xdr:rowOff>47625</xdr:rowOff>
    </xdr:from>
    <xdr:to>
      <xdr:col>1</xdr:col>
      <xdr:colOff>542925</xdr:colOff>
      <xdr:row>26</xdr:row>
      <xdr:rowOff>76200</xdr:rowOff>
    </xdr:to>
    <xdr:sp macro="" textlink="">
      <xdr:nvSpPr>
        <xdr:cNvPr id="28699" name="Rectangle 27"/>
        <xdr:cNvSpPr>
          <a:spLocks noChangeArrowheads="1"/>
        </xdr:cNvSpPr>
      </xdr:nvSpPr>
      <xdr:spPr bwMode="auto">
        <a:xfrm>
          <a:off x="904875" y="71056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22</xdr:row>
      <xdr:rowOff>85725</xdr:rowOff>
    </xdr:from>
    <xdr:to>
      <xdr:col>1</xdr:col>
      <xdr:colOff>542925</xdr:colOff>
      <xdr:row>23</xdr:row>
      <xdr:rowOff>114300</xdr:rowOff>
    </xdr:to>
    <xdr:sp macro="" textlink="">
      <xdr:nvSpPr>
        <xdr:cNvPr id="28700" name="Rectangle 28"/>
        <xdr:cNvSpPr>
          <a:spLocks noChangeArrowheads="1"/>
        </xdr:cNvSpPr>
      </xdr:nvSpPr>
      <xdr:spPr bwMode="auto">
        <a:xfrm>
          <a:off x="904875" y="65722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32</xdr:row>
      <xdr:rowOff>47625</xdr:rowOff>
    </xdr:from>
    <xdr:to>
      <xdr:col>1</xdr:col>
      <xdr:colOff>542925</xdr:colOff>
      <xdr:row>33</xdr:row>
      <xdr:rowOff>76200</xdr:rowOff>
    </xdr:to>
    <xdr:sp macro="" textlink="">
      <xdr:nvSpPr>
        <xdr:cNvPr id="28697" name="Rectangle 25"/>
        <xdr:cNvSpPr>
          <a:spLocks noChangeArrowheads="1"/>
        </xdr:cNvSpPr>
      </xdr:nvSpPr>
      <xdr:spPr bwMode="auto">
        <a:xfrm>
          <a:off x="904875" y="9229725"/>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29</xdr:row>
      <xdr:rowOff>85725</xdr:rowOff>
    </xdr:from>
    <xdr:to>
      <xdr:col>1</xdr:col>
      <xdr:colOff>542925</xdr:colOff>
      <xdr:row>30</xdr:row>
      <xdr:rowOff>114300</xdr:rowOff>
    </xdr:to>
    <xdr:sp macro="" textlink="">
      <xdr:nvSpPr>
        <xdr:cNvPr id="28698" name="Rectangle 26"/>
        <xdr:cNvSpPr>
          <a:spLocks noChangeArrowheads="1"/>
        </xdr:cNvSpPr>
      </xdr:nvSpPr>
      <xdr:spPr bwMode="auto">
        <a:xfrm>
          <a:off x="904875" y="8696325"/>
          <a:ext cx="247650" cy="2190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11"/>
  <sheetViews>
    <sheetView tabSelected="1" zoomScaleNormal="100" workbookViewId="0">
      <selection activeCell="E27" sqref="E27"/>
    </sheetView>
  </sheetViews>
  <sheetFormatPr defaultRowHeight="15" x14ac:dyDescent="0.25"/>
  <cols>
    <col min="1" max="1" width="1.42578125" style="8" customWidth="1"/>
    <col min="2" max="13" width="9.42578125" style="8" customWidth="1"/>
    <col min="14" max="14" width="14.28515625" style="8" customWidth="1"/>
    <col min="15" max="15" width="2.7109375" style="8" customWidth="1"/>
    <col min="16" max="16" width="2.140625" style="8" customWidth="1"/>
    <col min="17" max="16384" width="9.140625" style="8"/>
  </cols>
  <sheetData>
    <row r="1" spans="2:16" ht="20.25" x14ac:dyDescent="0.25">
      <c r="B1" s="611" t="s">
        <v>147</v>
      </c>
      <c r="C1" s="611"/>
      <c r="D1" s="611"/>
      <c r="E1" s="611"/>
      <c r="F1" s="611"/>
      <c r="G1" s="611"/>
      <c r="H1" s="611"/>
      <c r="I1" s="611"/>
      <c r="J1" s="611"/>
      <c r="K1" s="611"/>
      <c r="L1" s="611"/>
      <c r="M1" s="611"/>
      <c r="N1" s="611"/>
      <c r="O1" s="611"/>
      <c r="P1" s="611"/>
    </row>
    <row r="2" spans="2:16" ht="8.25" customHeight="1" x14ac:dyDescent="0.25">
      <c r="B2" s="66"/>
      <c r="C2" s="36"/>
      <c r="D2" s="36"/>
      <c r="E2" s="36"/>
      <c r="F2" s="36"/>
      <c r="G2" s="36"/>
      <c r="H2" s="36"/>
      <c r="I2" s="36"/>
      <c r="J2" s="36"/>
      <c r="K2" s="36"/>
      <c r="L2" s="36"/>
      <c r="M2" s="36"/>
      <c r="N2" s="36"/>
      <c r="O2" s="36"/>
      <c r="P2" s="36"/>
    </row>
    <row r="3" spans="2:16" ht="49.5" customHeight="1" x14ac:dyDescent="0.25">
      <c r="B3" s="603" t="s">
        <v>243</v>
      </c>
      <c r="C3" s="603"/>
      <c r="D3" s="603"/>
      <c r="E3" s="603"/>
      <c r="F3" s="603"/>
      <c r="G3" s="603"/>
      <c r="H3" s="603"/>
      <c r="I3" s="603"/>
      <c r="J3" s="603"/>
      <c r="K3" s="603"/>
      <c r="L3" s="603"/>
      <c r="M3" s="603"/>
      <c r="N3" s="603"/>
      <c r="O3" s="603"/>
      <c r="P3" s="603"/>
    </row>
    <row r="4" spans="2:16" ht="9" customHeight="1" x14ac:dyDescent="0.25">
      <c r="B4" s="67"/>
      <c r="C4" s="36"/>
      <c r="D4" s="36"/>
      <c r="E4" s="36"/>
      <c r="F4" s="36"/>
      <c r="G4" s="36"/>
      <c r="H4" s="36"/>
      <c r="I4" s="36"/>
      <c r="J4" s="36"/>
      <c r="K4" s="36"/>
      <c r="L4" s="36"/>
      <c r="M4" s="36"/>
      <c r="N4" s="36"/>
      <c r="O4" s="36"/>
      <c r="P4" s="36"/>
    </row>
    <row r="5" spans="2:16" ht="24.75" customHeight="1" x14ac:dyDescent="0.25">
      <c r="B5" s="604" t="s">
        <v>148</v>
      </c>
      <c r="C5" s="604"/>
      <c r="D5" s="604"/>
      <c r="E5" s="604"/>
      <c r="F5" s="604"/>
      <c r="G5" s="604"/>
      <c r="H5" s="604"/>
      <c r="I5" s="604"/>
      <c r="J5" s="604"/>
      <c r="K5" s="604"/>
      <c r="L5" s="604"/>
      <c r="M5" s="604"/>
      <c r="N5" s="604"/>
      <c r="O5" s="604"/>
      <c r="P5" s="604"/>
    </row>
    <row r="6" spans="2:16" ht="22.5" customHeight="1" x14ac:dyDescent="0.25">
      <c r="B6" s="605" t="s">
        <v>219</v>
      </c>
      <c r="C6" s="605"/>
      <c r="D6" s="605"/>
      <c r="E6" s="605"/>
      <c r="F6" s="605"/>
      <c r="G6" s="605"/>
      <c r="H6" s="605"/>
      <c r="I6" s="605"/>
      <c r="J6" s="605"/>
      <c r="K6" s="605"/>
      <c r="L6" s="605"/>
      <c r="M6" s="605"/>
      <c r="N6" s="605"/>
      <c r="O6" s="605"/>
      <c r="P6" s="605"/>
    </row>
    <row r="7" spans="2:16" x14ac:dyDescent="0.25">
      <c r="B7" s="606" t="s">
        <v>149</v>
      </c>
      <c r="C7" s="606"/>
      <c r="D7" s="606"/>
      <c r="E7" s="606"/>
      <c r="F7" s="606"/>
      <c r="G7" s="606"/>
      <c r="H7" s="606"/>
      <c r="I7" s="606"/>
      <c r="J7" s="606"/>
      <c r="K7" s="606"/>
      <c r="L7" s="606"/>
      <c r="M7" s="606"/>
      <c r="N7" s="606"/>
      <c r="O7" s="606"/>
      <c r="P7" s="606"/>
    </row>
    <row r="8" spans="2:16" ht="34.5" customHeight="1" x14ac:dyDescent="0.25">
      <c r="B8" s="603" t="s">
        <v>185</v>
      </c>
      <c r="C8" s="603"/>
      <c r="D8" s="603"/>
      <c r="E8" s="603"/>
      <c r="F8" s="603"/>
      <c r="G8" s="603"/>
      <c r="H8" s="603"/>
      <c r="I8" s="603"/>
      <c r="J8" s="603"/>
      <c r="K8" s="603"/>
      <c r="L8" s="603"/>
      <c r="M8" s="603"/>
      <c r="N8" s="603"/>
      <c r="O8" s="603"/>
      <c r="P8" s="603"/>
    </row>
    <row r="9" spans="2:16" x14ac:dyDescent="0.25">
      <c r="B9" s="608" t="s">
        <v>150</v>
      </c>
      <c r="C9" s="608"/>
      <c r="D9" s="608"/>
      <c r="E9" s="608"/>
      <c r="F9" s="608"/>
      <c r="G9" s="608"/>
      <c r="H9" s="608"/>
      <c r="I9" s="608"/>
      <c r="J9" s="608"/>
      <c r="K9" s="608"/>
      <c r="L9" s="608"/>
      <c r="M9" s="608"/>
      <c r="N9" s="608"/>
      <c r="O9" s="608"/>
      <c r="P9" s="608"/>
    </row>
    <row r="10" spans="2:16" ht="21.75" customHeight="1" x14ac:dyDescent="0.25">
      <c r="B10" s="603" t="s">
        <v>151</v>
      </c>
      <c r="C10" s="603"/>
      <c r="D10" s="603"/>
      <c r="E10" s="603"/>
      <c r="F10" s="603"/>
      <c r="G10" s="603"/>
      <c r="H10" s="603"/>
      <c r="I10" s="603"/>
      <c r="J10" s="603"/>
      <c r="K10" s="603"/>
      <c r="L10" s="603"/>
      <c r="M10" s="603"/>
      <c r="N10" s="603"/>
      <c r="O10" s="603"/>
      <c r="P10" s="603"/>
    </row>
    <row r="11" spans="2:16" x14ac:dyDescent="0.25">
      <c r="B11" s="608" t="s">
        <v>152</v>
      </c>
      <c r="C11" s="608"/>
      <c r="D11" s="608"/>
      <c r="E11" s="608"/>
      <c r="F11" s="608"/>
      <c r="G11" s="608"/>
      <c r="H11" s="608"/>
      <c r="I11" s="608"/>
      <c r="J11" s="608"/>
      <c r="K11" s="608"/>
      <c r="L11" s="608"/>
      <c r="M11" s="608"/>
      <c r="N11" s="608"/>
      <c r="O11" s="608"/>
      <c r="P11" s="608"/>
    </row>
    <row r="12" spans="2:16" x14ac:dyDescent="0.25">
      <c r="B12" s="68" t="s">
        <v>153</v>
      </c>
      <c r="C12" s="36"/>
      <c r="D12" s="36"/>
      <c r="E12" s="36"/>
      <c r="F12" s="36"/>
      <c r="G12" s="36"/>
      <c r="H12" s="36"/>
      <c r="I12" s="36"/>
      <c r="J12" s="36"/>
      <c r="K12" s="36"/>
      <c r="L12" s="36"/>
      <c r="M12" s="36"/>
      <c r="N12" s="36"/>
      <c r="O12" s="36"/>
      <c r="P12" s="36"/>
    </row>
    <row r="13" spans="2:16" ht="11.25" customHeight="1" x14ac:dyDescent="0.25">
      <c r="B13" s="68"/>
      <c r="C13" s="36"/>
      <c r="D13" s="36"/>
      <c r="E13" s="36"/>
      <c r="F13" s="36"/>
      <c r="G13" s="36"/>
      <c r="H13" s="36"/>
      <c r="I13" s="36"/>
      <c r="J13" s="36"/>
      <c r="K13" s="36"/>
      <c r="L13" s="36"/>
      <c r="M13" s="36"/>
      <c r="N13" s="36"/>
      <c r="O13" s="36"/>
      <c r="P13" s="36"/>
    </row>
    <row r="14" spans="2:16" x14ac:dyDescent="0.25">
      <c r="B14" s="68" t="s">
        <v>154</v>
      </c>
      <c r="C14" s="36"/>
      <c r="D14" s="36"/>
      <c r="E14" s="36"/>
      <c r="F14" s="36"/>
      <c r="G14" s="36"/>
      <c r="H14" s="36"/>
      <c r="I14" s="36"/>
      <c r="J14" s="36"/>
      <c r="K14" s="36"/>
      <c r="L14" s="36"/>
      <c r="M14" s="36"/>
      <c r="N14" s="36"/>
      <c r="O14" s="36"/>
      <c r="P14" s="36"/>
    </row>
    <row r="15" spans="2:16" ht="9.75" customHeight="1" x14ac:dyDescent="0.25">
      <c r="B15" s="68"/>
      <c r="C15" s="36"/>
      <c r="D15" s="36"/>
      <c r="E15" s="36"/>
      <c r="F15" s="36"/>
      <c r="G15" s="36"/>
      <c r="H15" s="36"/>
      <c r="I15" s="36"/>
      <c r="J15" s="36"/>
      <c r="K15" s="36"/>
      <c r="L15" s="36"/>
      <c r="M15" s="36"/>
      <c r="N15" s="36"/>
      <c r="O15" s="36"/>
      <c r="P15" s="36"/>
    </row>
    <row r="16" spans="2:16" x14ac:dyDescent="0.25">
      <c r="B16" s="68" t="s">
        <v>181</v>
      </c>
      <c r="C16" s="36"/>
      <c r="D16" s="36"/>
      <c r="E16" s="36"/>
      <c r="F16" s="36"/>
      <c r="G16" s="36"/>
      <c r="H16" s="36"/>
      <c r="I16" s="36"/>
      <c r="J16" s="36"/>
      <c r="K16" s="36"/>
      <c r="L16" s="36"/>
      <c r="M16" s="36"/>
      <c r="N16" s="36"/>
      <c r="O16" s="36"/>
      <c r="P16" s="36"/>
    </row>
    <row r="17" spans="2:16" ht="10.5" customHeight="1" x14ac:dyDescent="0.25">
      <c r="B17" s="68"/>
      <c r="C17" s="36"/>
      <c r="D17" s="36"/>
      <c r="E17" s="36"/>
      <c r="F17" s="36"/>
      <c r="G17" s="36"/>
      <c r="H17" s="36"/>
      <c r="I17" s="36"/>
      <c r="J17" s="36"/>
      <c r="K17" s="36"/>
      <c r="L17" s="36"/>
      <c r="M17" s="36"/>
      <c r="N17" s="36"/>
      <c r="O17" s="36"/>
      <c r="P17" s="36"/>
    </row>
    <row r="18" spans="2:16" x14ac:dyDescent="0.25">
      <c r="B18" s="68" t="s">
        <v>155</v>
      </c>
      <c r="C18" s="36"/>
      <c r="D18" s="36"/>
      <c r="E18" s="36"/>
      <c r="F18" s="36"/>
      <c r="G18" s="36"/>
      <c r="H18" s="36"/>
      <c r="I18" s="36"/>
      <c r="J18" s="36"/>
      <c r="K18" s="36"/>
      <c r="L18" s="36"/>
      <c r="M18" s="36"/>
      <c r="N18" s="36"/>
      <c r="O18" s="36"/>
      <c r="P18" s="36"/>
    </row>
    <row r="19" spans="2:16" ht="11.25" customHeight="1" x14ac:dyDescent="0.25">
      <c r="B19" s="68"/>
      <c r="C19" s="36"/>
      <c r="D19" s="36"/>
      <c r="E19" s="36"/>
      <c r="F19" s="36"/>
      <c r="G19" s="36"/>
      <c r="H19" s="36"/>
      <c r="I19" s="36"/>
      <c r="J19" s="36"/>
      <c r="K19" s="36"/>
      <c r="L19" s="36"/>
      <c r="M19" s="36"/>
      <c r="N19" s="36"/>
      <c r="O19" s="36"/>
      <c r="P19" s="36"/>
    </row>
    <row r="20" spans="2:16" x14ac:dyDescent="0.25">
      <c r="B20" s="68" t="s">
        <v>182</v>
      </c>
      <c r="C20" s="36"/>
      <c r="D20" s="36"/>
      <c r="E20" s="36"/>
      <c r="F20" s="36"/>
      <c r="G20" s="36"/>
      <c r="H20" s="36"/>
      <c r="I20" s="36"/>
      <c r="J20" s="36"/>
      <c r="K20" s="36"/>
      <c r="L20" s="36"/>
      <c r="M20" s="36"/>
      <c r="N20" s="36"/>
      <c r="O20" s="36"/>
      <c r="P20" s="36"/>
    </row>
    <row r="21" spans="2:16" ht="10.5" customHeight="1" x14ac:dyDescent="0.25">
      <c r="B21" s="103"/>
      <c r="C21" s="36"/>
      <c r="D21" s="36"/>
      <c r="E21" s="36"/>
      <c r="F21" s="36"/>
      <c r="G21" s="36"/>
      <c r="H21" s="36"/>
      <c r="I21" s="36"/>
      <c r="J21" s="36"/>
      <c r="K21" s="36"/>
      <c r="L21" s="36"/>
      <c r="M21" s="36"/>
      <c r="N21" s="36"/>
      <c r="O21" s="36"/>
      <c r="P21" s="36"/>
    </row>
    <row r="22" spans="2:16" x14ac:dyDescent="0.25">
      <c r="B22" s="108" t="s">
        <v>228</v>
      </c>
      <c r="C22" s="109"/>
      <c r="D22" s="109"/>
      <c r="E22" s="109"/>
      <c r="F22" s="109"/>
      <c r="G22" s="109"/>
      <c r="H22" s="109"/>
      <c r="I22" s="109"/>
      <c r="J22" s="109"/>
      <c r="K22" s="36"/>
      <c r="L22" s="36"/>
      <c r="M22" s="36"/>
      <c r="N22" s="36"/>
      <c r="O22" s="36"/>
      <c r="P22" s="36"/>
    </row>
    <row r="23" spans="2:16" ht="12.75" customHeight="1" x14ac:dyDescent="0.25">
      <c r="B23" s="68"/>
      <c r="C23" s="36"/>
      <c r="D23" s="36"/>
      <c r="E23" s="36"/>
      <c r="F23" s="36"/>
      <c r="G23" s="36"/>
      <c r="H23" s="36"/>
      <c r="I23" s="36"/>
      <c r="J23" s="36"/>
      <c r="K23" s="36"/>
      <c r="L23" s="36"/>
      <c r="M23" s="36"/>
      <c r="N23" s="36"/>
      <c r="O23" s="36"/>
      <c r="P23" s="36"/>
    </row>
    <row r="24" spans="2:16" ht="27" customHeight="1" x14ac:dyDescent="0.25">
      <c r="B24" s="604" t="s">
        <v>183</v>
      </c>
      <c r="C24" s="604"/>
      <c r="D24" s="604"/>
      <c r="E24" s="604"/>
      <c r="F24" s="604"/>
      <c r="G24" s="604"/>
      <c r="H24" s="604"/>
      <c r="I24" s="604"/>
      <c r="J24" s="604"/>
      <c r="K24" s="604"/>
      <c r="L24" s="604"/>
      <c r="M24" s="604"/>
      <c r="N24" s="604"/>
      <c r="O24" s="604"/>
      <c r="P24" s="604"/>
    </row>
    <row r="25" spans="2:16" x14ac:dyDescent="0.25">
      <c r="B25" s="68"/>
      <c r="C25" s="36"/>
      <c r="D25" s="36"/>
      <c r="E25" s="36"/>
      <c r="F25" s="36"/>
      <c r="G25" s="36"/>
      <c r="H25" s="36"/>
      <c r="I25" s="36"/>
      <c r="J25" s="36"/>
      <c r="K25" s="36"/>
      <c r="L25" s="36"/>
      <c r="M25" s="36"/>
      <c r="N25" s="36"/>
      <c r="O25" s="36"/>
      <c r="P25" s="36"/>
    </row>
    <row r="26" spans="2:16" ht="41.25" customHeight="1" x14ac:dyDescent="0.25">
      <c r="B26" s="610" t="s">
        <v>184</v>
      </c>
      <c r="C26" s="610"/>
      <c r="D26" s="610"/>
      <c r="E26" s="610"/>
      <c r="F26" s="610"/>
      <c r="G26" s="610"/>
      <c r="H26" s="610"/>
      <c r="I26" s="610"/>
      <c r="J26" s="610"/>
      <c r="K26" s="610"/>
      <c r="L26" s="610"/>
      <c r="M26" s="610"/>
      <c r="N26" s="610"/>
      <c r="O26" s="610"/>
      <c r="P26" s="610"/>
    </row>
    <row r="27" spans="2:16" x14ac:dyDescent="0.25">
      <c r="B27" s="68" t="s">
        <v>156</v>
      </c>
      <c r="C27" s="36"/>
      <c r="D27" s="36"/>
      <c r="E27" s="36"/>
      <c r="F27" s="36"/>
      <c r="G27" s="36"/>
      <c r="H27" s="36"/>
      <c r="I27" s="36"/>
      <c r="J27" s="36"/>
      <c r="K27" s="36"/>
      <c r="L27" s="36"/>
      <c r="M27" s="36"/>
      <c r="N27" s="36"/>
      <c r="O27" s="36"/>
      <c r="P27" s="36"/>
    </row>
    <row r="28" spans="2:16" ht="22.5" customHeight="1" x14ac:dyDescent="0.25">
      <c r="B28" s="604" t="s">
        <v>202</v>
      </c>
      <c r="C28" s="604"/>
      <c r="D28" s="604"/>
      <c r="E28" s="604"/>
      <c r="F28" s="604"/>
      <c r="G28" s="604"/>
      <c r="H28" s="604"/>
      <c r="I28" s="604"/>
      <c r="J28" s="604"/>
      <c r="K28" s="604"/>
      <c r="L28" s="604"/>
      <c r="M28" s="604"/>
      <c r="N28" s="604"/>
      <c r="O28" s="604"/>
      <c r="P28" s="51"/>
    </row>
    <row r="29" spans="2:16" x14ac:dyDescent="0.25">
      <c r="B29" s="64"/>
      <c r="C29" s="60"/>
      <c r="D29" s="60"/>
      <c r="E29" s="60"/>
      <c r="F29" s="60"/>
      <c r="G29" s="60"/>
      <c r="H29" s="60"/>
      <c r="I29" s="60"/>
      <c r="J29" s="60"/>
      <c r="K29" s="60"/>
      <c r="L29" s="60"/>
      <c r="M29" s="60"/>
      <c r="N29" s="60"/>
      <c r="O29" s="60"/>
      <c r="P29" s="60"/>
    </row>
    <row r="30" spans="2:16" x14ac:dyDescent="0.25">
      <c r="B30" s="65" t="s">
        <v>203</v>
      </c>
      <c r="C30" s="60"/>
      <c r="D30" s="60"/>
      <c r="E30" s="60"/>
      <c r="F30" s="60"/>
      <c r="G30" s="60"/>
      <c r="H30" s="60"/>
      <c r="I30" s="60"/>
      <c r="J30" s="60"/>
      <c r="K30" s="60"/>
      <c r="L30" s="60"/>
      <c r="M30" s="60"/>
      <c r="N30" s="60"/>
      <c r="O30" s="60"/>
      <c r="P30" s="60"/>
    </row>
    <row r="31" spans="2:16" ht="6" customHeight="1" x14ac:dyDescent="0.25">
      <c r="B31" s="64"/>
      <c r="C31" s="60"/>
      <c r="D31" s="60"/>
      <c r="E31" s="60"/>
      <c r="F31" s="60"/>
      <c r="G31" s="60"/>
      <c r="H31" s="60"/>
      <c r="I31" s="60"/>
      <c r="J31" s="60"/>
      <c r="K31" s="60"/>
      <c r="L31" s="60"/>
      <c r="M31" s="60"/>
      <c r="N31" s="60"/>
      <c r="O31" s="60"/>
      <c r="P31" s="60"/>
    </row>
    <row r="32" spans="2:16" x14ac:dyDescent="0.25">
      <c r="B32" s="65" t="s">
        <v>204</v>
      </c>
      <c r="C32" s="60"/>
      <c r="D32" s="60"/>
      <c r="E32" s="60"/>
      <c r="F32" s="60"/>
      <c r="G32" s="60"/>
      <c r="H32" s="60"/>
      <c r="I32" s="60"/>
      <c r="J32" s="60"/>
      <c r="K32" s="60"/>
      <c r="L32" s="60"/>
      <c r="M32" s="60"/>
      <c r="N32" s="60"/>
      <c r="O32" s="60"/>
      <c r="P32" s="60"/>
    </row>
    <row r="33" spans="2:16" ht="9.75" customHeight="1" x14ac:dyDescent="0.25">
      <c r="B33" s="64"/>
      <c r="C33" s="60"/>
      <c r="D33" s="60"/>
      <c r="E33" s="60"/>
      <c r="F33" s="60"/>
      <c r="G33" s="60"/>
      <c r="H33" s="60"/>
      <c r="I33" s="60"/>
      <c r="J33" s="60"/>
      <c r="K33" s="60"/>
      <c r="L33" s="60"/>
      <c r="M33" s="60"/>
      <c r="N33" s="60"/>
      <c r="O33" s="60"/>
      <c r="P33" s="60"/>
    </row>
    <row r="34" spans="2:16" x14ac:dyDescent="0.25">
      <c r="B34" s="65" t="s">
        <v>244</v>
      </c>
      <c r="C34" s="60"/>
      <c r="D34" s="60"/>
      <c r="E34" s="60"/>
      <c r="F34" s="60"/>
      <c r="G34" s="60"/>
      <c r="H34" s="60"/>
      <c r="I34" s="60"/>
      <c r="J34" s="60"/>
      <c r="K34" s="60"/>
      <c r="L34" s="60"/>
      <c r="M34" s="60"/>
      <c r="N34" s="60"/>
      <c r="O34" s="60"/>
      <c r="P34" s="60"/>
    </row>
    <row r="35" spans="2:16" x14ac:dyDescent="0.25">
      <c r="B35" s="59"/>
      <c r="C35" s="36"/>
      <c r="D35" s="36"/>
      <c r="E35" s="36"/>
      <c r="F35" s="36"/>
      <c r="G35" s="36"/>
      <c r="H35" s="36"/>
      <c r="I35" s="36"/>
      <c r="J35" s="36"/>
      <c r="K35" s="36"/>
      <c r="L35" s="36"/>
      <c r="M35" s="36"/>
      <c r="N35" s="36"/>
      <c r="O35" s="36"/>
      <c r="P35" s="36"/>
    </row>
    <row r="36" spans="2:16" ht="50.25" customHeight="1" x14ac:dyDescent="0.25">
      <c r="B36" s="610" t="s">
        <v>186</v>
      </c>
      <c r="C36" s="610"/>
      <c r="D36" s="610"/>
      <c r="E36" s="610"/>
      <c r="F36" s="610"/>
      <c r="G36" s="610"/>
      <c r="H36" s="610"/>
      <c r="I36" s="610"/>
      <c r="J36" s="610"/>
      <c r="K36" s="610"/>
      <c r="L36" s="610"/>
      <c r="M36" s="610"/>
      <c r="N36" s="610"/>
      <c r="O36" s="610"/>
      <c r="P36" s="610"/>
    </row>
    <row r="37" spans="2:16" x14ac:dyDescent="0.25">
      <c r="B37" s="608" t="s">
        <v>199</v>
      </c>
      <c r="C37" s="608"/>
      <c r="D37" s="608"/>
      <c r="E37" s="608"/>
      <c r="F37" s="608"/>
      <c r="G37" s="608"/>
      <c r="H37" s="608"/>
      <c r="I37" s="608"/>
      <c r="J37" s="608"/>
      <c r="K37" s="608"/>
      <c r="L37" s="608"/>
      <c r="M37" s="608"/>
      <c r="N37" s="608"/>
      <c r="O37" s="608"/>
      <c r="P37" s="608"/>
    </row>
    <row r="38" spans="2:16" ht="53.25" customHeight="1" x14ac:dyDescent="0.25">
      <c r="B38" s="610" t="s">
        <v>187</v>
      </c>
      <c r="C38" s="610"/>
      <c r="D38" s="610"/>
      <c r="E38" s="610"/>
      <c r="F38" s="610"/>
      <c r="G38" s="610"/>
      <c r="H38" s="610"/>
      <c r="I38" s="610"/>
      <c r="J38" s="610"/>
      <c r="K38" s="610"/>
      <c r="L38" s="610"/>
      <c r="M38" s="610"/>
      <c r="N38" s="610"/>
      <c r="O38" s="610"/>
      <c r="P38" s="610"/>
    </row>
    <row r="39" spans="2:16" x14ac:dyDescent="0.25">
      <c r="B39" s="69"/>
      <c r="C39" s="36"/>
      <c r="D39" s="36"/>
      <c r="E39" s="36"/>
      <c r="F39" s="36"/>
      <c r="G39" s="36"/>
      <c r="H39" s="36"/>
      <c r="I39" s="36"/>
      <c r="J39" s="36"/>
      <c r="K39" s="36"/>
      <c r="L39" s="36"/>
      <c r="M39" s="36"/>
      <c r="N39" s="36"/>
      <c r="O39" s="36"/>
      <c r="P39" s="36"/>
    </row>
    <row r="40" spans="2:16" ht="53.25" customHeight="1" x14ac:dyDescent="0.25">
      <c r="B40" s="610" t="s">
        <v>188</v>
      </c>
      <c r="C40" s="610"/>
      <c r="D40" s="610"/>
      <c r="E40" s="610"/>
      <c r="F40" s="610"/>
      <c r="G40" s="610"/>
      <c r="H40" s="610"/>
      <c r="I40" s="610"/>
      <c r="J40" s="610"/>
      <c r="K40" s="610"/>
      <c r="L40" s="610"/>
      <c r="M40" s="610"/>
      <c r="N40" s="610"/>
      <c r="O40" s="610"/>
      <c r="P40" s="610"/>
    </row>
    <row r="41" spans="2:16" x14ac:dyDescent="0.25">
      <c r="B41" s="68"/>
      <c r="C41" s="36"/>
      <c r="D41" s="36"/>
      <c r="E41" s="36"/>
      <c r="F41" s="36"/>
      <c r="G41" s="36"/>
      <c r="H41" s="36"/>
      <c r="I41" s="36"/>
      <c r="J41" s="36"/>
      <c r="K41" s="36"/>
      <c r="L41" s="36"/>
      <c r="M41" s="36"/>
      <c r="N41" s="36"/>
      <c r="O41" s="36"/>
      <c r="P41" s="36"/>
    </row>
    <row r="42" spans="2:16" ht="41.25" customHeight="1" x14ac:dyDescent="0.25">
      <c r="B42" s="610" t="s">
        <v>189</v>
      </c>
      <c r="C42" s="610"/>
      <c r="D42" s="610"/>
      <c r="E42" s="610"/>
      <c r="F42" s="610"/>
      <c r="G42" s="610"/>
      <c r="H42" s="610"/>
      <c r="I42" s="610"/>
      <c r="J42" s="610"/>
      <c r="K42" s="610"/>
      <c r="L42" s="610"/>
      <c r="M42" s="610"/>
      <c r="N42" s="610"/>
      <c r="O42" s="610"/>
      <c r="P42" s="610"/>
    </row>
    <row r="43" spans="2:16" ht="6" customHeight="1" x14ac:dyDescent="0.25">
      <c r="B43" s="68"/>
      <c r="C43" s="36"/>
      <c r="D43" s="36"/>
      <c r="E43" s="36"/>
      <c r="F43" s="36"/>
      <c r="G43" s="36"/>
      <c r="H43" s="36"/>
      <c r="I43" s="36"/>
      <c r="J43" s="36"/>
      <c r="K43" s="36"/>
      <c r="L43" s="36"/>
      <c r="M43" s="36"/>
      <c r="N43" s="36"/>
      <c r="O43" s="36"/>
      <c r="P43" s="36"/>
    </row>
    <row r="44" spans="2:16" ht="24.75" customHeight="1" x14ac:dyDescent="0.25">
      <c r="B44" s="607" t="s">
        <v>220</v>
      </c>
      <c r="C44" s="607"/>
      <c r="D44" s="607"/>
      <c r="E44" s="607"/>
      <c r="F44" s="607"/>
      <c r="G44" s="607"/>
      <c r="H44" s="607"/>
      <c r="I44" s="607"/>
      <c r="J44" s="607"/>
      <c r="K44" s="607"/>
      <c r="L44" s="607"/>
      <c r="M44" s="607"/>
      <c r="N44" s="607"/>
      <c r="O44" s="607"/>
      <c r="P44" s="607"/>
    </row>
    <row r="45" spans="2:16" x14ac:dyDescent="0.25">
      <c r="B45" s="606" t="s">
        <v>157</v>
      </c>
      <c r="C45" s="606"/>
      <c r="D45" s="606"/>
      <c r="E45" s="606"/>
      <c r="F45" s="606"/>
      <c r="G45" s="606"/>
      <c r="H45" s="606"/>
      <c r="I45" s="606"/>
      <c r="J45" s="606"/>
      <c r="K45" s="606"/>
      <c r="L45" s="606"/>
      <c r="M45" s="606"/>
      <c r="N45" s="606"/>
      <c r="O45" s="606"/>
      <c r="P45" s="606"/>
    </row>
    <row r="46" spans="2:16" ht="10.5" customHeight="1" x14ac:dyDescent="0.25">
      <c r="B46" s="68"/>
      <c r="C46" s="36"/>
      <c r="D46" s="36"/>
      <c r="E46" s="36"/>
      <c r="F46" s="36"/>
      <c r="G46" s="36"/>
      <c r="H46" s="36"/>
      <c r="I46" s="36"/>
      <c r="J46" s="36"/>
      <c r="K46" s="36"/>
      <c r="L46" s="36"/>
      <c r="M46" s="36"/>
      <c r="N46" s="36"/>
      <c r="O46" s="36"/>
      <c r="P46" s="36"/>
    </row>
    <row r="47" spans="2:16" ht="38.25" customHeight="1" x14ac:dyDescent="0.25">
      <c r="B47" s="613" t="s">
        <v>190</v>
      </c>
      <c r="C47" s="613"/>
      <c r="D47" s="613"/>
      <c r="E47" s="613"/>
      <c r="F47" s="613"/>
      <c r="G47" s="613"/>
      <c r="H47" s="613"/>
      <c r="I47" s="613"/>
      <c r="J47" s="613"/>
      <c r="K47" s="613"/>
      <c r="L47" s="613"/>
      <c r="M47" s="613"/>
      <c r="N47" s="613"/>
      <c r="O47" s="613"/>
      <c r="P47" s="613"/>
    </row>
    <row r="48" spans="2:16" x14ac:dyDescent="0.25">
      <c r="B48" s="68"/>
      <c r="C48" s="36"/>
      <c r="D48" s="36"/>
      <c r="E48" s="36"/>
      <c r="F48" s="36"/>
      <c r="G48" s="36"/>
      <c r="H48" s="36"/>
      <c r="I48" s="36"/>
      <c r="J48" s="36"/>
      <c r="K48" s="36"/>
      <c r="L48" s="36"/>
      <c r="M48" s="36"/>
      <c r="N48" s="36"/>
      <c r="O48" s="36"/>
      <c r="P48" s="36"/>
    </row>
    <row r="49" spans="2:16" ht="15" customHeight="1" x14ac:dyDescent="0.25">
      <c r="B49" s="608" t="s">
        <v>191</v>
      </c>
      <c r="C49" s="608"/>
      <c r="D49" s="608"/>
      <c r="E49" s="608"/>
      <c r="F49" s="608"/>
      <c r="G49" s="608"/>
      <c r="H49" s="608"/>
      <c r="I49" s="608"/>
      <c r="J49" s="608"/>
      <c r="K49" s="608"/>
      <c r="L49" s="608"/>
      <c r="M49" s="608"/>
      <c r="N49" s="608"/>
      <c r="O49" s="608"/>
      <c r="P49" s="608"/>
    </row>
    <row r="50" spans="2:16" ht="26.25" customHeight="1" x14ac:dyDescent="0.25">
      <c r="B50" s="603" t="s">
        <v>158</v>
      </c>
      <c r="C50" s="603"/>
      <c r="D50" s="603"/>
      <c r="E50" s="603"/>
      <c r="F50" s="603"/>
      <c r="G50" s="603"/>
      <c r="H50" s="603"/>
      <c r="I50" s="603"/>
      <c r="J50" s="603"/>
      <c r="K50" s="603"/>
      <c r="L50" s="603"/>
      <c r="M50" s="603"/>
      <c r="N50" s="603"/>
      <c r="O50" s="603"/>
      <c r="P50" s="603"/>
    </row>
    <row r="51" spans="2:16" x14ac:dyDescent="0.25">
      <c r="B51" s="68"/>
      <c r="C51" s="36"/>
      <c r="D51" s="36"/>
      <c r="E51" s="36"/>
      <c r="F51" s="36"/>
      <c r="G51" s="36"/>
      <c r="H51" s="36"/>
      <c r="I51" s="36"/>
      <c r="J51" s="36"/>
      <c r="K51" s="36"/>
      <c r="L51" s="36"/>
      <c r="M51" s="36"/>
      <c r="N51" s="36"/>
      <c r="O51" s="36"/>
      <c r="P51" s="36"/>
    </row>
    <row r="52" spans="2:16" ht="24.75" customHeight="1" x14ac:dyDescent="0.25">
      <c r="B52" s="603" t="s">
        <v>159</v>
      </c>
      <c r="C52" s="603"/>
      <c r="D52" s="603"/>
      <c r="E52" s="603"/>
      <c r="F52" s="603"/>
      <c r="G52" s="603"/>
      <c r="H52" s="603"/>
      <c r="I52" s="603"/>
      <c r="J52" s="603"/>
      <c r="K52" s="603"/>
      <c r="L52" s="603"/>
      <c r="M52" s="603"/>
      <c r="N52" s="603"/>
      <c r="O52" s="603"/>
      <c r="P52" s="603"/>
    </row>
    <row r="53" spans="2:16" x14ac:dyDescent="0.25">
      <c r="B53" s="68"/>
      <c r="C53" s="36"/>
      <c r="D53" s="36"/>
      <c r="E53" s="36"/>
      <c r="F53" s="36"/>
      <c r="G53" s="36"/>
      <c r="H53" s="36"/>
      <c r="I53" s="36"/>
      <c r="J53" s="36"/>
      <c r="K53" s="36"/>
      <c r="L53" s="36"/>
      <c r="M53" s="36"/>
      <c r="N53" s="36"/>
      <c r="O53" s="36"/>
      <c r="P53" s="36"/>
    </row>
    <row r="54" spans="2:16" x14ac:dyDescent="0.25">
      <c r="B54" s="68" t="s">
        <v>192</v>
      </c>
      <c r="C54" s="36"/>
      <c r="D54" s="36"/>
      <c r="E54" s="36"/>
      <c r="F54" s="36"/>
      <c r="G54" s="36"/>
      <c r="H54" s="36"/>
      <c r="I54" s="36"/>
      <c r="J54" s="36"/>
      <c r="K54" s="36"/>
      <c r="L54" s="36"/>
      <c r="M54" s="36"/>
      <c r="N54" s="36"/>
      <c r="O54" s="36"/>
      <c r="P54" s="36"/>
    </row>
    <row r="55" spans="2:16" x14ac:dyDescent="0.25">
      <c r="B55" s="68"/>
      <c r="C55" s="36"/>
      <c r="D55" s="36"/>
      <c r="E55" s="36"/>
      <c r="F55" s="36"/>
      <c r="G55" s="36"/>
      <c r="H55" s="36"/>
      <c r="I55" s="36"/>
      <c r="J55" s="36"/>
      <c r="K55" s="36"/>
      <c r="L55" s="36"/>
      <c r="M55" s="36"/>
      <c r="N55" s="36"/>
      <c r="O55" s="36"/>
      <c r="P55" s="36"/>
    </row>
    <row r="56" spans="2:16" x14ac:dyDescent="0.25">
      <c r="B56" s="68" t="s">
        <v>160</v>
      </c>
      <c r="C56" s="36"/>
      <c r="D56" s="36"/>
      <c r="E56" s="36"/>
      <c r="F56" s="36"/>
      <c r="G56" s="36"/>
      <c r="H56" s="36"/>
      <c r="I56" s="36"/>
      <c r="J56" s="36"/>
      <c r="K56" s="36"/>
      <c r="L56" s="36"/>
      <c r="M56" s="36"/>
      <c r="N56" s="36"/>
      <c r="O56" s="36"/>
      <c r="P56" s="36"/>
    </row>
    <row r="57" spans="2:16" x14ac:dyDescent="0.25">
      <c r="B57" s="68"/>
      <c r="C57" s="36"/>
      <c r="D57" s="36"/>
      <c r="E57" s="36"/>
      <c r="F57" s="36"/>
      <c r="G57" s="36"/>
      <c r="H57" s="36"/>
      <c r="I57" s="36"/>
      <c r="J57" s="36"/>
      <c r="K57" s="36"/>
      <c r="L57" s="36"/>
      <c r="M57" s="36"/>
      <c r="N57" s="36"/>
      <c r="O57" s="36"/>
      <c r="P57" s="36"/>
    </row>
    <row r="58" spans="2:16" ht="21" customHeight="1" x14ac:dyDescent="0.25">
      <c r="B58" s="603" t="s">
        <v>193</v>
      </c>
      <c r="C58" s="603"/>
      <c r="D58" s="603"/>
      <c r="E58" s="603"/>
      <c r="F58" s="603"/>
      <c r="G58" s="603"/>
      <c r="H58" s="603"/>
      <c r="I58" s="603"/>
      <c r="J58" s="603"/>
      <c r="K58" s="603"/>
      <c r="L58" s="603"/>
      <c r="M58" s="603"/>
      <c r="N58" s="603"/>
      <c r="O58" s="603"/>
      <c r="P58" s="603"/>
    </row>
    <row r="59" spans="2:16" x14ac:dyDescent="0.25">
      <c r="B59" s="68"/>
      <c r="C59" s="36"/>
      <c r="D59" s="36"/>
      <c r="E59" s="36"/>
      <c r="F59" s="36"/>
      <c r="G59" s="36"/>
      <c r="H59" s="36"/>
      <c r="I59" s="36"/>
      <c r="J59" s="36"/>
      <c r="K59" s="36"/>
      <c r="L59" s="36"/>
      <c r="M59" s="36"/>
      <c r="N59" s="36"/>
      <c r="O59" s="36"/>
      <c r="P59" s="36"/>
    </row>
    <row r="60" spans="2:16" x14ac:dyDescent="0.25">
      <c r="B60" s="108" t="s">
        <v>228</v>
      </c>
      <c r="C60" s="36"/>
      <c r="D60" s="36"/>
      <c r="E60" s="36"/>
      <c r="F60" s="36"/>
      <c r="G60" s="36"/>
      <c r="H60" s="36"/>
      <c r="I60" s="36"/>
      <c r="J60" s="36"/>
      <c r="K60" s="36"/>
      <c r="L60" s="36"/>
      <c r="M60" s="36"/>
      <c r="N60" s="36"/>
      <c r="O60" s="36"/>
      <c r="P60" s="36"/>
    </row>
    <row r="61" spans="2:16" x14ac:dyDescent="0.25">
      <c r="B61" s="108"/>
      <c r="C61" s="36"/>
      <c r="D61" s="36"/>
      <c r="E61" s="36"/>
      <c r="F61" s="36"/>
      <c r="G61" s="36"/>
      <c r="H61" s="36"/>
      <c r="I61" s="36"/>
      <c r="J61" s="36"/>
      <c r="K61" s="36"/>
      <c r="L61" s="36"/>
      <c r="M61" s="36"/>
      <c r="N61" s="36"/>
      <c r="O61" s="36"/>
      <c r="P61" s="36"/>
    </row>
    <row r="62" spans="2:16" ht="25.5" x14ac:dyDescent="0.25">
      <c r="B62" s="605" t="s">
        <v>221</v>
      </c>
      <c r="C62" s="605"/>
      <c r="D62" s="605"/>
      <c r="E62" s="605"/>
      <c r="F62" s="605"/>
      <c r="G62" s="605"/>
      <c r="H62" s="605"/>
      <c r="I62" s="605"/>
      <c r="J62" s="605"/>
      <c r="K62" s="605"/>
      <c r="L62" s="605"/>
      <c r="M62" s="605"/>
      <c r="N62" s="605"/>
      <c r="O62" s="605"/>
      <c r="P62" s="605"/>
    </row>
    <row r="63" spans="2:16" x14ac:dyDescent="0.25">
      <c r="B63" s="606" t="s">
        <v>178</v>
      </c>
      <c r="C63" s="606"/>
      <c r="D63" s="606"/>
      <c r="E63" s="606"/>
      <c r="F63" s="606"/>
      <c r="G63" s="606"/>
      <c r="H63" s="606"/>
      <c r="I63" s="606"/>
      <c r="J63" s="606"/>
      <c r="K63" s="606"/>
      <c r="L63" s="606"/>
      <c r="M63" s="606"/>
      <c r="N63" s="606"/>
      <c r="O63" s="606"/>
      <c r="P63" s="606"/>
    </row>
    <row r="64" spans="2:16" x14ac:dyDescent="0.25">
      <c r="B64" s="606" t="s">
        <v>200</v>
      </c>
      <c r="C64" s="606"/>
      <c r="D64" s="606"/>
      <c r="E64" s="606"/>
      <c r="F64" s="606"/>
      <c r="G64" s="606"/>
      <c r="H64" s="606"/>
      <c r="I64" s="606"/>
      <c r="J64" s="606"/>
      <c r="K64" s="606"/>
      <c r="L64" s="606"/>
      <c r="M64" s="606"/>
      <c r="N64" s="606"/>
      <c r="O64" s="606"/>
      <c r="P64" s="606"/>
    </row>
    <row r="65" spans="2:16" x14ac:dyDescent="0.25">
      <c r="B65" s="70"/>
      <c r="C65" s="36"/>
      <c r="D65" s="36"/>
      <c r="E65" s="36"/>
      <c r="F65" s="36"/>
      <c r="G65" s="36"/>
      <c r="H65" s="36"/>
      <c r="I65" s="36"/>
      <c r="J65" s="36"/>
      <c r="K65" s="36"/>
      <c r="L65" s="36"/>
      <c r="M65" s="36"/>
      <c r="N65" s="36"/>
      <c r="O65" s="36"/>
      <c r="P65" s="36"/>
    </row>
    <row r="66" spans="2:16" x14ac:dyDescent="0.25">
      <c r="B66" s="68"/>
      <c r="C66" s="36"/>
      <c r="D66" s="36"/>
      <c r="E66" s="36"/>
      <c r="F66" s="36"/>
      <c r="G66" s="36"/>
      <c r="H66" s="36"/>
      <c r="I66" s="36"/>
      <c r="J66" s="36"/>
      <c r="K66" s="36"/>
      <c r="L66" s="36"/>
      <c r="M66" s="36"/>
      <c r="N66" s="36"/>
      <c r="O66" s="36"/>
      <c r="P66" s="36"/>
    </row>
    <row r="67" spans="2:16" ht="39.75" customHeight="1" x14ac:dyDescent="0.25">
      <c r="B67" s="603" t="s">
        <v>245</v>
      </c>
      <c r="C67" s="603"/>
      <c r="D67" s="603"/>
      <c r="E67" s="603"/>
      <c r="F67" s="603"/>
      <c r="G67" s="603"/>
      <c r="H67" s="603"/>
      <c r="I67" s="603"/>
      <c r="J67" s="603"/>
      <c r="K67" s="603"/>
      <c r="L67" s="603"/>
      <c r="M67" s="603"/>
      <c r="N67" s="603"/>
      <c r="O67" s="603"/>
      <c r="P67" s="603"/>
    </row>
    <row r="68" spans="2:16" x14ac:dyDescent="0.25">
      <c r="B68" s="68"/>
      <c r="C68" s="36"/>
      <c r="D68" s="36"/>
      <c r="E68" s="36"/>
      <c r="F68" s="36"/>
      <c r="G68" s="36"/>
      <c r="H68" s="36"/>
      <c r="I68" s="36"/>
      <c r="J68" s="36"/>
      <c r="K68" s="36"/>
      <c r="L68" s="36"/>
      <c r="M68" s="36"/>
      <c r="N68" s="36"/>
      <c r="O68" s="36"/>
      <c r="P68" s="36"/>
    </row>
    <row r="69" spans="2:16" x14ac:dyDescent="0.25">
      <c r="B69" s="67" t="s">
        <v>194</v>
      </c>
      <c r="C69" s="36"/>
      <c r="D69" s="36"/>
      <c r="E69" s="36"/>
      <c r="F69" s="36"/>
      <c r="G69" s="36"/>
      <c r="H69" s="36"/>
      <c r="I69" s="36"/>
      <c r="J69" s="36"/>
      <c r="K69" s="36"/>
      <c r="L69" s="36"/>
      <c r="M69" s="36"/>
      <c r="N69" s="36"/>
      <c r="O69" s="36"/>
      <c r="P69" s="36"/>
    </row>
    <row r="70" spans="2:16" x14ac:dyDescent="0.25">
      <c r="B70" s="67"/>
      <c r="C70" s="36"/>
      <c r="D70" s="36"/>
      <c r="E70" s="36"/>
      <c r="F70" s="36"/>
      <c r="G70" s="36"/>
      <c r="H70" s="36"/>
      <c r="I70" s="36"/>
      <c r="J70" s="36"/>
      <c r="K70" s="36"/>
      <c r="L70" s="36"/>
      <c r="M70" s="36"/>
      <c r="N70" s="36"/>
      <c r="O70" s="36"/>
      <c r="P70" s="36"/>
    </row>
    <row r="71" spans="2:16" ht="24" customHeight="1" x14ac:dyDescent="0.25">
      <c r="B71" s="612" t="s">
        <v>195</v>
      </c>
      <c r="C71" s="612"/>
      <c r="D71" s="612"/>
      <c r="E71" s="612"/>
      <c r="F71" s="612"/>
      <c r="G71" s="612"/>
      <c r="H71" s="612"/>
      <c r="I71" s="612"/>
      <c r="J71" s="612"/>
      <c r="K71" s="612"/>
      <c r="L71" s="612"/>
      <c r="M71" s="612"/>
      <c r="N71" s="612"/>
      <c r="O71" s="612"/>
      <c r="P71" s="612"/>
    </row>
    <row r="72" spans="2:16" ht="10.5" customHeight="1" x14ac:dyDescent="0.25">
      <c r="B72" s="67"/>
      <c r="C72" s="36"/>
      <c r="D72" s="36"/>
      <c r="E72" s="36"/>
      <c r="F72" s="36"/>
      <c r="G72" s="36"/>
      <c r="H72" s="36"/>
      <c r="I72" s="36"/>
      <c r="J72" s="36"/>
      <c r="K72" s="36"/>
      <c r="L72" s="36"/>
      <c r="M72" s="36"/>
      <c r="N72" s="36"/>
      <c r="O72" s="36"/>
      <c r="P72" s="36"/>
    </row>
    <row r="73" spans="2:16" x14ac:dyDescent="0.25">
      <c r="B73" s="71" t="s">
        <v>161</v>
      </c>
      <c r="C73" s="36"/>
      <c r="D73" s="36"/>
      <c r="E73" s="36"/>
      <c r="F73" s="36"/>
      <c r="G73" s="36"/>
      <c r="H73" s="36"/>
      <c r="I73" s="36"/>
      <c r="J73" s="36"/>
      <c r="K73" s="36"/>
      <c r="L73" s="36"/>
      <c r="M73" s="36"/>
      <c r="N73" s="36"/>
      <c r="O73" s="36"/>
      <c r="P73" s="36"/>
    </row>
    <row r="74" spans="2:16" x14ac:dyDescent="0.25">
      <c r="B74" s="71" t="s">
        <v>162</v>
      </c>
      <c r="C74" s="36"/>
      <c r="D74" s="36"/>
      <c r="E74" s="36"/>
      <c r="F74" s="36"/>
      <c r="G74" s="36"/>
      <c r="H74" s="36"/>
      <c r="I74" s="36"/>
      <c r="J74" s="36"/>
      <c r="K74" s="36"/>
      <c r="L74" s="36"/>
      <c r="M74" s="36"/>
      <c r="N74" s="36"/>
      <c r="O74" s="36"/>
      <c r="P74" s="36"/>
    </row>
    <row r="75" spans="2:16" x14ac:dyDescent="0.25">
      <c r="B75" s="71" t="s">
        <v>179</v>
      </c>
      <c r="C75" s="36"/>
      <c r="D75" s="36"/>
      <c r="E75" s="36"/>
      <c r="F75" s="36"/>
      <c r="G75" s="36"/>
      <c r="H75" s="36"/>
      <c r="I75" s="36"/>
      <c r="J75" s="36"/>
      <c r="K75" s="36"/>
      <c r="L75" s="36"/>
      <c r="M75" s="36"/>
      <c r="N75" s="36"/>
      <c r="O75" s="36"/>
      <c r="P75" s="36"/>
    </row>
    <row r="76" spans="2:16" x14ac:dyDescent="0.25">
      <c r="B76" s="67"/>
      <c r="C76" s="36"/>
      <c r="D76" s="36"/>
      <c r="E76" s="36"/>
      <c r="F76" s="36"/>
      <c r="G76" s="36"/>
      <c r="H76" s="36"/>
      <c r="I76" s="36"/>
      <c r="J76" s="36"/>
      <c r="K76" s="36"/>
      <c r="L76" s="36"/>
      <c r="M76" s="36"/>
      <c r="N76" s="36"/>
      <c r="O76" s="36"/>
      <c r="P76" s="36"/>
    </row>
    <row r="77" spans="2:16" x14ac:dyDescent="0.25">
      <c r="B77" s="67" t="s">
        <v>163</v>
      </c>
      <c r="C77" s="36"/>
      <c r="D77" s="36"/>
      <c r="E77" s="36"/>
      <c r="F77" s="36"/>
      <c r="G77" s="36"/>
      <c r="H77" s="36"/>
      <c r="I77" s="36"/>
      <c r="J77" s="36"/>
      <c r="K77" s="36"/>
      <c r="L77" s="36"/>
      <c r="M77" s="36"/>
      <c r="N77" s="36"/>
      <c r="O77" s="36"/>
      <c r="P77" s="36"/>
    </row>
    <row r="78" spans="2:16" x14ac:dyDescent="0.25">
      <c r="B78" s="72"/>
      <c r="C78" s="36"/>
      <c r="D78" s="36"/>
      <c r="E78" s="36"/>
      <c r="F78" s="36"/>
      <c r="G78" s="36"/>
      <c r="H78" s="36"/>
      <c r="I78" s="36"/>
      <c r="J78" s="36"/>
      <c r="K78" s="36"/>
      <c r="L78" s="36"/>
      <c r="M78" s="36"/>
      <c r="N78" s="36"/>
      <c r="O78" s="36"/>
      <c r="P78" s="36"/>
    </row>
    <row r="79" spans="2:16" x14ac:dyDescent="0.25">
      <c r="B79" s="68" t="s">
        <v>196</v>
      </c>
      <c r="C79" s="36"/>
      <c r="D79" s="36"/>
      <c r="E79" s="36"/>
      <c r="F79" s="36"/>
      <c r="G79" s="36"/>
      <c r="H79" s="36"/>
      <c r="I79" s="36"/>
      <c r="J79" s="36"/>
      <c r="K79" s="36"/>
      <c r="L79" s="36"/>
      <c r="M79" s="36"/>
      <c r="N79" s="36"/>
      <c r="O79" s="36"/>
      <c r="P79" s="36"/>
    </row>
    <row r="80" spans="2:16" x14ac:dyDescent="0.25">
      <c r="B80" s="68"/>
      <c r="C80" s="36"/>
      <c r="D80" s="36"/>
      <c r="E80" s="36"/>
      <c r="F80" s="36"/>
      <c r="G80" s="36"/>
      <c r="H80" s="36"/>
      <c r="I80" s="36"/>
      <c r="J80" s="36"/>
      <c r="K80" s="36"/>
      <c r="L80" s="36"/>
      <c r="M80" s="36"/>
      <c r="N80" s="36"/>
      <c r="O80" s="36"/>
      <c r="P80" s="36"/>
    </row>
    <row r="81" spans="2:16" ht="53.25" customHeight="1" x14ac:dyDescent="0.25">
      <c r="B81" s="603" t="s">
        <v>197</v>
      </c>
      <c r="C81" s="603"/>
      <c r="D81" s="603"/>
      <c r="E81" s="603"/>
      <c r="F81" s="603"/>
      <c r="G81" s="603"/>
      <c r="H81" s="603"/>
      <c r="I81" s="603"/>
      <c r="J81" s="603"/>
      <c r="K81" s="603"/>
      <c r="L81" s="603"/>
      <c r="M81" s="603"/>
      <c r="N81" s="603"/>
      <c r="O81" s="603"/>
      <c r="P81" s="603"/>
    </row>
    <row r="82" spans="2:16" x14ac:dyDescent="0.25">
      <c r="B82" s="68"/>
      <c r="C82" s="36"/>
      <c r="D82" s="36"/>
      <c r="E82" s="36"/>
      <c r="F82" s="36"/>
      <c r="G82" s="36"/>
      <c r="H82" s="36"/>
      <c r="I82" s="36"/>
      <c r="J82" s="36"/>
      <c r="K82" s="36"/>
      <c r="L82" s="36"/>
      <c r="M82" s="36"/>
      <c r="N82" s="36"/>
      <c r="O82" s="36"/>
      <c r="P82" s="36"/>
    </row>
    <row r="83" spans="2:16" x14ac:dyDescent="0.25">
      <c r="B83" s="68" t="s">
        <v>198</v>
      </c>
      <c r="C83" s="36"/>
      <c r="D83" s="36"/>
      <c r="E83" s="36"/>
      <c r="F83" s="36"/>
      <c r="G83" s="36"/>
      <c r="H83" s="36"/>
      <c r="I83" s="36"/>
      <c r="J83" s="36"/>
      <c r="K83" s="36"/>
      <c r="L83" s="36"/>
      <c r="M83" s="36"/>
      <c r="N83" s="36"/>
      <c r="O83" s="36"/>
      <c r="P83" s="36"/>
    </row>
    <row r="84" spans="2:16" ht="175.5" customHeight="1" x14ac:dyDescent="0.25">
      <c r="B84" s="68"/>
      <c r="C84" s="36"/>
      <c r="D84" s="36"/>
      <c r="E84" s="36"/>
      <c r="F84" s="36"/>
      <c r="G84" s="36"/>
      <c r="H84" s="36"/>
      <c r="I84" s="36"/>
      <c r="J84" s="36"/>
      <c r="K84" s="36"/>
      <c r="L84" s="36"/>
      <c r="M84" s="36"/>
      <c r="N84" s="36"/>
      <c r="O84" s="36"/>
      <c r="P84" s="36"/>
    </row>
    <row r="85" spans="2:16" x14ac:dyDescent="0.25">
      <c r="B85" s="609" t="s">
        <v>201</v>
      </c>
      <c r="C85" s="609"/>
      <c r="D85" s="609"/>
      <c r="E85" s="609"/>
      <c r="F85" s="609"/>
      <c r="G85" s="609"/>
      <c r="H85" s="609"/>
      <c r="I85" s="609"/>
      <c r="J85" s="609"/>
      <c r="K85" s="609"/>
      <c r="L85" s="609"/>
      <c r="M85" s="609"/>
      <c r="N85" s="609"/>
      <c r="O85" s="609"/>
      <c r="P85" s="36"/>
    </row>
    <row r="86" spans="2:16" x14ac:dyDescent="0.25">
      <c r="B86" s="68"/>
      <c r="C86" s="36"/>
      <c r="D86" s="36"/>
      <c r="E86" s="36"/>
      <c r="F86" s="36"/>
      <c r="G86" s="36"/>
      <c r="H86" s="36"/>
      <c r="I86" s="36"/>
      <c r="J86" s="36"/>
      <c r="K86" s="36"/>
      <c r="L86" s="36"/>
      <c r="M86" s="36"/>
      <c r="N86" s="36"/>
      <c r="O86" s="36"/>
      <c r="P86" s="36"/>
    </row>
    <row r="87" spans="2:16" x14ac:dyDescent="0.25">
      <c r="B87" s="68" t="s">
        <v>165</v>
      </c>
      <c r="C87" s="36"/>
      <c r="D87" s="36"/>
      <c r="E87" s="36"/>
      <c r="F87" s="36"/>
      <c r="G87" s="36"/>
      <c r="H87" s="36"/>
      <c r="I87" s="36"/>
      <c r="J87" s="36"/>
      <c r="K87" s="36"/>
      <c r="L87" s="36"/>
      <c r="M87" s="36"/>
      <c r="N87" s="36"/>
      <c r="O87" s="36"/>
      <c r="P87" s="36"/>
    </row>
    <row r="88" spans="2:16" ht="41.25" customHeight="1" x14ac:dyDescent="0.25">
      <c r="B88" s="603" t="s">
        <v>164</v>
      </c>
      <c r="C88" s="603"/>
      <c r="D88" s="603"/>
      <c r="E88" s="603"/>
      <c r="F88" s="603"/>
      <c r="G88" s="603"/>
      <c r="H88" s="603"/>
      <c r="I88" s="603"/>
      <c r="J88" s="603"/>
      <c r="K88" s="603"/>
      <c r="L88" s="603"/>
      <c r="M88" s="603"/>
      <c r="N88" s="603"/>
      <c r="O88" s="603"/>
      <c r="P88" s="603"/>
    </row>
    <row r="89" spans="2:16" x14ac:dyDescent="0.25">
      <c r="B89" s="68" t="s">
        <v>166</v>
      </c>
      <c r="C89" s="36"/>
      <c r="D89" s="36"/>
      <c r="E89" s="36"/>
      <c r="F89" s="36"/>
      <c r="G89" s="36"/>
      <c r="H89" s="36"/>
      <c r="I89" s="36"/>
      <c r="J89" s="36"/>
      <c r="K89" s="36"/>
      <c r="L89" s="36"/>
      <c r="M89" s="36"/>
      <c r="N89" s="36"/>
      <c r="O89" s="36"/>
      <c r="P89" s="36"/>
    </row>
    <row r="90" spans="2:16" x14ac:dyDescent="0.25">
      <c r="B90" s="68" t="s">
        <v>167</v>
      </c>
      <c r="C90" s="36"/>
      <c r="D90" s="36"/>
      <c r="E90" s="36"/>
      <c r="F90" s="36"/>
      <c r="G90" s="36"/>
      <c r="H90" s="36"/>
      <c r="I90" s="36"/>
      <c r="J90" s="36"/>
      <c r="K90" s="36"/>
      <c r="L90" s="36"/>
      <c r="M90" s="36"/>
      <c r="N90" s="36"/>
      <c r="O90" s="36"/>
      <c r="P90" s="36"/>
    </row>
    <row r="91" spans="2:16" x14ac:dyDescent="0.25">
      <c r="B91" s="68" t="s">
        <v>168</v>
      </c>
      <c r="C91" s="36"/>
      <c r="D91" s="36"/>
      <c r="E91" s="36"/>
      <c r="F91" s="36"/>
      <c r="G91" s="36"/>
      <c r="H91" s="36"/>
      <c r="I91" s="36"/>
      <c r="J91" s="36"/>
      <c r="K91" s="36"/>
      <c r="L91" s="36"/>
      <c r="M91" s="36"/>
      <c r="N91" s="36"/>
      <c r="O91" s="36"/>
      <c r="P91" s="36"/>
    </row>
    <row r="92" spans="2:16" x14ac:dyDescent="0.25">
      <c r="B92" s="68" t="s">
        <v>169</v>
      </c>
      <c r="C92" s="36"/>
      <c r="D92" s="36"/>
      <c r="E92" s="36"/>
      <c r="F92" s="36"/>
      <c r="G92" s="36"/>
      <c r="H92" s="36"/>
      <c r="I92" s="36"/>
      <c r="J92" s="36"/>
      <c r="K92" s="36"/>
      <c r="L92" s="36"/>
      <c r="M92" s="36"/>
      <c r="N92" s="36"/>
      <c r="O92" s="36"/>
      <c r="P92" s="36"/>
    </row>
    <row r="93" spans="2:16" x14ac:dyDescent="0.25">
      <c r="B93" s="68" t="s">
        <v>170</v>
      </c>
      <c r="C93" s="36"/>
      <c r="D93" s="36"/>
      <c r="E93" s="36"/>
      <c r="F93" s="36"/>
      <c r="G93" s="36"/>
      <c r="H93" s="36"/>
      <c r="I93" s="36"/>
      <c r="J93" s="36"/>
      <c r="K93" s="36"/>
      <c r="L93" s="36"/>
      <c r="M93" s="36"/>
      <c r="N93" s="36"/>
      <c r="O93" s="36"/>
      <c r="P93" s="36"/>
    </row>
    <row r="94" spans="2:16" x14ac:dyDescent="0.25">
      <c r="B94" s="68"/>
      <c r="C94" s="36"/>
      <c r="D94" s="36"/>
      <c r="E94" s="36"/>
      <c r="F94" s="36"/>
      <c r="G94" s="36"/>
      <c r="H94" s="36"/>
      <c r="I94" s="36"/>
      <c r="J94" s="36"/>
      <c r="K94" s="36"/>
      <c r="L94" s="36"/>
      <c r="M94" s="36"/>
      <c r="N94" s="36"/>
      <c r="O94" s="36"/>
      <c r="P94" s="36"/>
    </row>
    <row r="95" spans="2:16" x14ac:dyDescent="0.25">
      <c r="B95" s="68"/>
      <c r="C95" s="36"/>
      <c r="D95" s="36"/>
      <c r="E95" s="36"/>
      <c r="F95" s="36"/>
      <c r="G95" s="36"/>
      <c r="H95" s="36"/>
      <c r="I95" s="36"/>
      <c r="J95" s="36"/>
      <c r="K95" s="36"/>
      <c r="L95" s="36"/>
      <c r="M95" s="36"/>
      <c r="N95" s="36"/>
      <c r="O95" s="36"/>
      <c r="P95" s="36"/>
    </row>
    <row r="96" spans="2:16" x14ac:dyDescent="0.25">
      <c r="B96" s="68"/>
      <c r="C96" s="36"/>
      <c r="D96" s="36"/>
      <c r="E96" s="36"/>
      <c r="F96" s="36"/>
      <c r="G96" s="36"/>
      <c r="H96" s="36"/>
      <c r="I96" s="36"/>
      <c r="J96" s="36"/>
      <c r="K96" s="36"/>
      <c r="L96" s="36"/>
      <c r="M96" s="36"/>
      <c r="N96" s="36"/>
      <c r="O96" s="36"/>
      <c r="P96" s="36"/>
    </row>
    <row r="97" spans="2:16" x14ac:dyDescent="0.25">
      <c r="B97" s="68" t="s">
        <v>171</v>
      </c>
      <c r="C97" s="36"/>
      <c r="D97" s="36"/>
      <c r="E97" s="36"/>
      <c r="F97" s="36"/>
      <c r="G97" s="36"/>
      <c r="H97" s="36"/>
      <c r="I97" s="36"/>
      <c r="J97" s="36"/>
      <c r="K97" s="36"/>
      <c r="L97" s="36"/>
      <c r="M97" s="36"/>
      <c r="N97" s="36"/>
      <c r="O97" s="36"/>
      <c r="P97" s="36"/>
    </row>
    <row r="98" spans="2:16" x14ac:dyDescent="0.25">
      <c r="B98" s="68" t="s">
        <v>172</v>
      </c>
      <c r="C98" s="36"/>
      <c r="D98" s="36"/>
      <c r="E98" s="36"/>
      <c r="F98" s="36"/>
      <c r="G98" s="36"/>
      <c r="H98" s="36"/>
      <c r="I98" s="36"/>
      <c r="J98" s="36"/>
      <c r="K98" s="36"/>
      <c r="L98" s="36"/>
      <c r="M98" s="36"/>
      <c r="N98" s="36"/>
      <c r="O98" s="36"/>
      <c r="P98" s="36"/>
    </row>
    <row r="99" spans="2:16" x14ac:dyDescent="0.25">
      <c r="B99" s="68" t="s">
        <v>173</v>
      </c>
      <c r="C99" s="36"/>
      <c r="D99" s="36"/>
      <c r="E99" s="36"/>
      <c r="F99" s="36"/>
      <c r="G99" s="36"/>
      <c r="H99" s="36"/>
      <c r="I99" s="36"/>
      <c r="J99" s="36"/>
      <c r="K99" s="36"/>
      <c r="L99" s="36"/>
      <c r="M99" s="36"/>
      <c r="N99" s="36"/>
      <c r="O99" s="36"/>
      <c r="P99" s="36"/>
    </row>
    <row r="100" spans="2:16" x14ac:dyDescent="0.25">
      <c r="B100" s="68" t="s">
        <v>174</v>
      </c>
      <c r="C100" s="36"/>
      <c r="D100" s="36"/>
      <c r="E100" s="36"/>
      <c r="F100" s="36"/>
      <c r="G100" s="36"/>
      <c r="H100" s="36"/>
      <c r="I100" s="36"/>
      <c r="J100" s="36"/>
      <c r="K100" s="36"/>
      <c r="L100" s="36"/>
      <c r="M100" s="36"/>
      <c r="N100" s="36"/>
      <c r="O100" s="36"/>
      <c r="P100" s="36"/>
    </row>
    <row r="101" spans="2:16" x14ac:dyDescent="0.25">
      <c r="B101" s="68" t="s">
        <v>175</v>
      </c>
      <c r="C101" s="36"/>
      <c r="D101" s="36"/>
      <c r="E101" s="36"/>
      <c r="F101" s="36"/>
      <c r="G101" s="36"/>
      <c r="H101" s="36"/>
      <c r="I101" s="36"/>
      <c r="J101" s="36"/>
      <c r="K101" s="36"/>
      <c r="L101" s="36"/>
      <c r="M101" s="36"/>
      <c r="N101" s="36"/>
      <c r="O101" s="36"/>
      <c r="P101" s="36"/>
    </row>
    <row r="102" spans="2:16" ht="45.75" customHeight="1" x14ac:dyDescent="0.25">
      <c r="B102" s="603" t="s">
        <v>176</v>
      </c>
      <c r="C102" s="603"/>
      <c r="D102" s="603"/>
      <c r="E102" s="603"/>
      <c r="F102" s="603"/>
      <c r="G102" s="603"/>
      <c r="H102" s="603"/>
      <c r="I102" s="603"/>
      <c r="J102" s="603"/>
      <c r="K102" s="603"/>
      <c r="L102" s="603"/>
      <c r="M102" s="603"/>
      <c r="N102" s="603"/>
      <c r="O102" s="603"/>
      <c r="P102" s="603"/>
    </row>
    <row r="103" spans="2:16" ht="10.5" customHeight="1" x14ac:dyDescent="0.25">
      <c r="B103" s="68"/>
      <c r="C103" s="36"/>
      <c r="D103" s="36"/>
      <c r="E103" s="36"/>
      <c r="F103" s="36"/>
      <c r="G103" s="36"/>
      <c r="H103" s="36"/>
      <c r="I103" s="36"/>
      <c r="J103" s="36"/>
      <c r="K103" s="36"/>
      <c r="L103" s="36"/>
      <c r="M103" s="36"/>
      <c r="N103" s="36"/>
      <c r="O103" s="36"/>
      <c r="P103" s="36"/>
    </row>
    <row r="104" spans="2:16" x14ac:dyDescent="0.25">
      <c r="B104" s="68"/>
      <c r="C104" s="36"/>
      <c r="D104" s="36"/>
      <c r="E104" s="36"/>
      <c r="F104" s="36"/>
      <c r="G104" s="36"/>
      <c r="H104" s="36"/>
      <c r="I104" s="36"/>
      <c r="J104" s="36"/>
      <c r="K104" s="36"/>
      <c r="L104" s="36"/>
      <c r="M104" s="36"/>
      <c r="N104" s="36"/>
      <c r="O104" s="36"/>
      <c r="P104" s="36"/>
    </row>
    <row r="105" spans="2:16" ht="18.75" customHeight="1" x14ac:dyDescent="0.25">
      <c r="B105" s="603"/>
      <c r="C105" s="603"/>
      <c r="D105" s="603"/>
      <c r="E105" s="603"/>
      <c r="F105" s="603"/>
      <c r="G105" s="603"/>
      <c r="H105" s="603"/>
      <c r="I105" s="603"/>
      <c r="J105" s="603"/>
      <c r="K105" s="603"/>
      <c r="L105" s="603"/>
      <c r="M105" s="603"/>
      <c r="N105" s="603"/>
      <c r="O105" s="603"/>
      <c r="P105" s="603"/>
    </row>
    <row r="106" spans="2:16" ht="8.25" customHeight="1" x14ac:dyDescent="0.25">
      <c r="B106" s="68"/>
      <c r="C106" s="36"/>
      <c r="D106" s="36"/>
      <c r="E106" s="36"/>
      <c r="F106" s="36"/>
      <c r="G106" s="36"/>
      <c r="H106" s="36"/>
      <c r="I106" s="36"/>
      <c r="J106" s="36"/>
      <c r="K106" s="36"/>
      <c r="L106" s="36"/>
      <c r="M106" s="36"/>
      <c r="N106" s="36"/>
      <c r="O106" s="36"/>
      <c r="P106" s="36"/>
    </row>
    <row r="107" spans="2:16" x14ac:dyDescent="0.25">
      <c r="B107" s="68"/>
      <c r="C107" s="36"/>
      <c r="D107" s="36"/>
      <c r="E107" s="36"/>
      <c r="F107" s="36"/>
      <c r="G107" s="36"/>
      <c r="H107" s="36"/>
      <c r="I107" s="36"/>
      <c r="J107" s="36"/>
      <c r="K107" s="36"/>
      <c r="L107" s="36"/>
      <c r="M107" s="36"/>
      <c r="N107" s="36"/>
      <c r="O107" s="36"/>
      <c r="P107" s="36"/>
    </row>
    <row r="108" spans="2:16" x14ac:dyDescent="0.25">
      <c r="B108" s="70" t="s">
        <v>177</v>
      </c>
      <c r="C108" s="36"/>
      <c r="D108" s="36"/>
      <c r="E108" s="36"/>
      <c r="F108" s="36"/>
      <c r="G108" s="36"/>
      <c r="H108" s="36"/>
      <c r="I108" s="36"/>
      <c r="J108" s="36"/>
      <c r="K108" s="36"/>
      <c r="L108" s="36"/>
      <c r="M108" s="36"/>
      <c r="N108" s="36"/>
      <c r="O108" s="36"/>
      <c r="P108" s="36"/>
    </row>
    <row r="109" spans="2:16" x14ac:dyDescent="0.25">
      <c r="B109" s="68"/>
      <c r="C109" s="36"/>
      <c r="D109" s="36"/>
      <c r="E109" s="36"/>
      <c r="F109" s="36"/>
      <c r="G109" s="36"/>
      <c r="H109" s="36"/>
      <c r="I109" s="36"/>
      <c r="J109" s="36"/>
      <c r="K109" s="36"/>
      <c r="L109" s="36"/>
      <c r="M109" s="36"/>
      <c r="N109" s="36"/>
      <c r="O109" s="36"/>
      <c r="P109" s="36"/>
    </row>
    <row r="110" spans="2:16" ht="51.75" customHeight="1" x14ac:dyDescent="0.25">
      <c r="B110" s="603" t="s">
        <v>180</v>
      </c>
      <c r="C110" s="603"/>
      <c r="D110" s="603"/>
      <c r="E110" s="603"/>
      <c r="F110" s="603"/>
      <c r="G110" s="603"/>
      <c r="H110" s="603"/>
      <c r="I110" s="603"/>
      <c r="J110" s="603"/>
      <c r="K110" s="603"/>
      <c r="L110" s="603"/>
      <c r="M110" s="603"/>
      <c r="N110" s="603"/>
      <c r="O110" s="603"/>
      <c r="P110" s="603"/>
    </row>
    <row r="111" spans="2:16" x14ac:dyDescent="0.25">
      <c r="B111" s="36"/>
      <c r="C111" s="36"/>
      <c r="D111" s="36"/>
      <c r="E111" s="36"/>
      <c r="F111" s="36"/>
      <c r="G111" s="36"/>
      <c r="H111" s="36"/>
      <c r="I111" s="36"/>
      <c r="J111" s="36"/>
      <c r="K111" s="36"/>
      <c r="L111" s="36"/>
      <c r="M111" s="36"/>
      <c r="N111" s="36"/>
      <c r="O111" s="36"/>
      <c r="P111" s="36"/>
    </row>
  </sheetData>
  <mergeCells count="35">
    <mergeCell ref="B105:P105"/>
    <mergeCell ref="B110:P110"/>
    <mergeCell ref="B1:P1"/>
    <mergeCell ref="B62:P62"/>
    <mergeCell ref="B63:P63"/>
    <mergeCell ref="B64:P64"/>
    <mergeCell ref="B67:P67"/>
    <mergeCell ref="B71:P71"/>
    <mergeCell ref="B81:P81"/>
    <mergeCell ref="B47:P47"/>
    <mergeCell ref="B49:P49"/>
    <mergeCell ref="B50:P50"/>
    <mergeCell ref="B52:P52"/>
    <mergeCell ref="B58:P58"/>
    <mergeCell ref="B40:P40"/>
    <mergeCell ref="B42:P42"/>
    <mergeCell ref="B44:P44"/>
    <mergeCell ref="B88:P88"/>
    <mergeCell ref="B102:P102"/>
    <mergeCell ref="B9:P9"/>
    <mergeCell ref="B28:O28"/>
    <mergeCell ref="B85:O85"/>
    <mergeCell ref="B45:P45"/>
    <mergeCell ref="B10:P10"/>
    <mergeCell ref="B11:P11"/>
    <mergeCell ref="B24:P24"/>
    <mergeCell ref="B26:P26"/>
    <mergeCell ref="B36:P36"/>
    <mergeCell ref="B37:P37"/>
    <mergeCell ref="B38:P38"/>
    <mergeCell ref="B3:P3"/>
    <mergeCell ref="B5:P5"/>
    <mergeCell ref="B6:P6"/>
    <mergeCell ref="B7:P7"/>
    <mergeCell ref="B8:P8"/>
  </mergeCells>
  <printOptions horizontalCentered="1"/>
  <pageMargins left="0.25" right="0.25" top="0.25" bottom="0.2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zoomScaleNormal="100" workbookViewId="0"/>
  </sheetViews>
  <sheetFormatPr defaultRowHeight="15" x14ac:dyDescent="0.25"/>
  <cols>
    <col min="1" max="1" width="2.5703125" customWidth="1"/>
    <col min="2" max="2" width="35.28515625" customWidth="1"/>
    <col min="3" max="3" width="25" customWidth="1"/>
    <col min="4" max="7" width="12.5703125" customWidth="1"/>
    <col min="8" max="8" width="18.5703125" customWidth="1"/>
    <col min="9" max="9" width="2.28515625" customWidth="1"/>
  </cols>
  <sheetData>
    <row r="1" spans="1:16" ht="25.5" customHeight="1" x14ac:dyDescent="0.25">
      <c r="A1" s="8"/>
      <c r="B1" s="780" t="s">
        <v>227</v>
      </c>
      <c r="C1" s="780"/>
      <c r="D1" s="780"/>
      <c r="E1" s="780"/>
      <c r="F1" s="780"/>
      <c r="G1" s="780"/>
      <c r="H1" s="137">
        <f>'Section A'!D3</f>
        <v>0</v>
      </c>
      <c r="I1" s="107"/>
      <c r="J1" s="107"/>
      <c r="K1" s="107"/>
      <c r="L1" s="107"/>
      <c r="M1" s="107"/>
      <c r="N1" s="107"/>
      <c r="O1" s="107"/>
      <c r="P1" s="107"/>
    </row>
    <row r="2" spans="1:16" ht="67.5" customHeight="1" x14ac:dyDescent="0.25">
      <c r="A2" s="8"/>
      <c r="B2" s="781" t="s">
        <v>229</v>
      </c>
      <c r="C2" s="781"/>
      <c r="D2" s="781"/>
      <c r="E2" s="781"/>
      <c r="F2" s="781"/>
      <c r="G2" s="781"/>
      <c r="H2" s="781"/>
      <c r="I2" s="21"/>
      <c r="J2" s="21"/>
      <c r="K2" s="8"/>
    </row>
    <row r="3" spans="1:16" ht="6.75" customHeight="1" x14ac:dyDescent="0.25">
      <c r="A3" s="8"/>
      <c r="B3" s="21"/>
      <c r="C3" s="21"/>
      <c r="D3" s="21"/>
      <c r="E3" s="21"/>
      <c r="F3" s="21"/>
      <c r="G3" s="21"/>
      <c r="H3" s="21"/>
      <c r="I3" s="21"/>
      <c r="J3" s="21"/>
      <c r="K3" s="8"/>
    </row>
    <row r="4" spans="1:16" ht="6.75" customHeight="1" x14ac:dyDescent="0.25">
      <c r="A4" s="8"/>
      <c r="B4" s="14"/>
      <c r="C4" s="14"/>
      <c r="D4" s="14"/>
      <c r="E4" s="14"/>
      <c r="F4" s="14"/>
      <c r="G4" s="14"/>
      <c r="H4" s="13"/>
      <c r="I4" s="14"/>
      <c r="J4" s="12"/>
    </row>
    <row r="5" spans="1:16" x14ac:dyDescent="0.25">
      <c r="A5" s="8"/>
      <c r="B5" s="779" t="s">
        <v>33</v>
      </c>
      <c r="C5" s="779" t="s">
        <v>34</v>
      </c>
      <c r="D5" s="779" t="s">
        <v>32</v>
      </c>
      <c r="E5" s="779"/>
      <c r="F5" s="779"/>
      <c r="G5" s="779"/>
      <c r="H5" s="779" t="s">
        <v>38</v>
      </c>
      <c r="I5" s="14"/>
      <c r="J5" s="12"/>
    </row>
    <row r="6" spans="1:16" ht="25.5" x14ac:dyDescent="0.25">
      <c r="A6" s="8"/>
      <c r="B6" s="779"/>
      <c r="C6" s="779"/>
      <c r="D6" s="20" t="s">
        <v>35</v>
      </c>
      <c r="E6" s="20" t="s">
        <v>39</v>
      </c>
      <c r="F6" s="19" t="s">
        <v>36</v>
      </c>
      <c r="G6" s="19" t="s">
        <v>37</v>
      </c>
      <c r="H6" s="779"/>
      <c r="I6" s="14"/>
      <c r="J6" s="181" t="s">
        <v>316</v>
      </c>
    </row>
    <row r="7" spans="1:16" s="235" customFormat="1" x14ac:dyDescent="0.25">
      <c r="A7" s="238"/>
      <c r="B7" s="270"/>
      <c r="C7" s="270"/>
      <c r="D7" s="232"/>
      <c r="E7" s="231"/>
      <c r="F7" s="231"/>
      <c r="G7" s="231"/>
      <c r="H7" s="328"/>
      <c r="I7" s="231"/>
      <c r="J7" s="329"/>
    </row>
    <row r="8" spans="1:16" s="235" customFormat="1" x14ac:dyDescent="0.25">
      <c r="A8" s="238"/>
      <c r="B8" s="271"/>
      <c r="C8" s="271"/>
      <c r="D8" s="433"/>
      <c r="E8" s="272"/>
      <c r="F8" s="330"/>
      <c r="G8" s="272"/>
      <c r="H8" s="268">
        <f>ROUND(D8*F8*G8,2)</f>
        <v>0</v>
      </c>
      <c r="I8" s="331"/>
      <c r="J8" s="332"/>
    </row>
    <row r="9" spans="1:16" s="235" customFormat="1" x14ac:dyDescent="0.25">
      <c r="A9" s="238"/>
      <c r="B9" s="271"/>
      <c r="C9" s="271"/>
      <c r="D9" s="554"/>
      <c r="E9" s="552"/>
      <c r="F9" s="553"/>
      <c r="G9" s="552"/>
      <c r="H9" s="268">
        <f>ROUND(D9*F9*G9,2)</f>
        <v>0</v>
      </c>
      <c r="I9" s="331"/>
      <c r="J9" s="241"/>
    </row>
    <row r="10" spans="1:16" s="235" customFormat="1" ht="17.25" x14ac:dyDescent="0.4">
      <c r="A10" s="238"/>
      <c r="B10" s="271"/>
      <c r="C10" s="271"/>
      <c r="D10" s="433"/>
      <c r="E10" s="272"/>
      <c r="F10" s="330"/>
      <c r="G10" s="272"/>
      <c r="H10" s="274">
        <f>ROUND(D10*F10*G10,2)</f>
        <v>0</v>
      </c>
      <c r="I10" s="331"/>
      <c r="J10" s="241"/>
      <c r="L10" s="238"/>
    </row>
    <row r="11" spans="1:16" s="235" customFormat="1" x14ac:dyDescent="0.25">
      <c r="A11" s="238"/>
      <c r="B11" s="271"/>
      <c r="C11" s="271"/>
      <c r="D11" s="333"/>
      <c r="E11" s="272"/>
      <c r="F11" s="273"/>
      <c r="G11" s="240" t="s">
        <v>337</v>
      </c>
      <c r="H11" s="268">
        <f>ROUND(SUM(H8:H10),2)</f>
        <v>0</v>
      </c>
      <c r="I11" s="331"/>
      <c r="J11" s="241" t="s">
        <v>317</v>
      </c>
    </row>
    <row r="12" spans="1:16" s="235" customFormat="1" x14ac:dyDescent="0.25">
      <c r="A12" s="238"/>
      <c r="B12" s="238"/>
      <c r="C12" s="238"/>
      <c r="D12" s="242"/>
      <c r="E12" s="279"/>
      <c r="F12" s="280"/>
      <c r="G12" s="279"/>
      <c r="H12" s="278"/>
      <c r="I12" s="238"/>
    </row>
    <row r="13" spans="1:16" s="235" customFormat="1" x14ac:dyDescent="0.25">
      <c r="A13" s="238"/>
      <c r="B13" s="271"/>
      <c r="C13" s="271"/>
      <c r="D13" s="433"/>
      <c r="E13" s="272"/>
      <c r="F13" s="330"/>
      <c r="G13" s="272"/>
      <c r="H13" s="268">
        <f>ROUND(D13*F13*G13,2)</f>
        <v>0</v>
      </c>
      <c r="I13" s="331"/>
      <c r="J13" s="332"/>
    </row>
    <row r="14" spans="1:16" s="235" customFormat="1" x14ac:dyDescent="0.25">
      <c r="A14" s="238"/>
      <c r="B14" s="271"/>
      <c r="C14" s="271"/>
      <c r="D14" s="433"/>
      <c r="E14" s="272"/>
      <c r="F14" s="330"/>
      <c r="G14" s="272"/>
      <c r="H14" s="268">
        <f>ROUND(D14*F14*G14,2)</f>
        <v>0</v>
      </c>
      <c r="I14" s="331"/>
      <c r="J14" s="241"/>
    </row>
    <row r="15" spans="1:16" s="235" customFormat="1" ht="17.25" x14ac:dyDescent="0.4">
      <c r="A15" s="238"/>
      <c r="B15" s="271"/>
      <c r="C15" s="271"/>
      <c r="D15" s="306"/>
      <c r="E15" s="272"/>
      <c r="F15" s="330"/>
      <c r="G15" s="272"/>
      <c r="H15" s="274">
        <f>ROUND(D15*F15*G15,2)</f>
        <v>0</v>
      </c>
      <c r="I15" s="331"/>
      <c r="J15" s="241"/>
      <c r="L15" s="238"/>
    </row>
    <row r="16" spans="1:16" s="235" customFormat="1" x14ac:dyDescent="0.25">
      <c r="A16" s="238"/>
      <c r="B16" s="271"/>
      <c r="C16" s="271"/>
      <c r="D16" s="333"/>
      <c r="E16" s="272"/>
      <c r="F16" s="273"/>
      <c r="G16" s="240" t="s">
        <v>340</v>
      </c>
      <c r="H16" s="268">
        <f>ROUND(SUM(H13:H15),2)</f>
        <v>0</v>
      </c>
      <c r="I16" s="331"/>
      <c r="J16" s="241" t="s">
        <v>317</v>
      </c>
    </row>
    <row r="17" spans="1:12" s="235" customFormat="1" x14ac:dyDescent="0.25">
      <c r="A17" s="238"/>
      <c r="B17" s="231"/>
      <c r="C17" s="231"/>
      <c r="D17" s="232"/>
      <c r="E17" s="275"/>
      <c r="F17" s="276"/>
      <c r="G17" s="275"/>
      <c r="H17" s="277"/>
      <c r="I17" s="230"/>
      <c r="J17" s="334"/>
    </row>
    <row r="18" spans="1:12" s="235" customFormat="1" ht="17.25" x14ac:dyDescent="0.4">
      <c r="A18" s="238"/>
      <c r="B18" s="271"/>
      <c r="C18" s="271"/>
      <c r="D18" s="433"/>
      <c r="E18" s="272"/>
      <c r="F18" s="330"/>
      <c r="G18" s="272"/>
      <c r="H18" s="237">
        <f>ROUND(D18*F18*G18,2)</f>
        <v>0</v>
      </c>
      <c r="I18" s="238"/>
    </row>
    <row r="19" spans="1:12" s="235" customFormat="1" x14ac:dyDescent="0.25">
      <c r="A19" s="238"/>
      <c r="B19" s="266"/>
      <c r="C19" s="266"/>
      <c r="D19" s="265"/>
      <c r="E19" s="267"/>
      <c r="F19" s="245"/>
      <c r="G19" s="245" t="s">
        <v>338</v>
      </c>
      <c r="H19" s="234">
        <f>ROUND(SUM(H18),2)</f>
        <v>0</v>
      </c>
      <c r="I19" s="238"/>
      <c r="J19" s="241" t="s">
        <v>318</v>
      </c>
    </row>
    <row r="20" spans="1:12" s="235" customFormat="1" x14ac:dyDescent="0.25">
      <c r="A20" s="238"/>
      <c r="B20" s="231"/>
      <c r="C20" s="231"/>
      <c r="D20" s="232"/>
      <c r="E20" s="275"/>
      <c r="F20" s="276"/>
      <c r="G20" s="275"/>
      <c r="H20" s="277"/>
      <c r="I20" s="230"/>
      <c r="J20" s="334"/>
    </row>
    <row r="21" spans="1:12" s="235" customFormat="1" ht="17.25" x14ac:dyDescent="0.4">
      <c r="A21" s="238"/>
      <c r="B21" s="271"/>
      <c r="C21" s="271"/>
      <c r="D21" s="433"/>
      <c r="E21" s="272"/>
      <c r="F21" s="330"/>
      <c r="G21" s="272"/>
      <c r="H21" s="237">
        <f>ROUND(D21*F21*G21,2)</f>
        <v>0</v>
      </c>
      <c r="I21" s="238"/>
    </row>
    <row r="22" spans="1:12" s="235" customFormat="1" x14ac:dyDescent="0.25">
      <c r="A22" s="238"/>
      <c r="B22" s="266"/>
      <c r="C22" s="266"/>
      <c r="D22" s="265"/>
      <c r="E22" s="267"/>
      <c r="F22" s="245"/>
      <c r="G22" s="245" t="s">
        <v>341</v>
      </c>
      <c r="H22" s="234">
        <f>ROUND(SUM(H21),2)</f>
        <v>0</v>
      </c>
      <c r="I22" s="238"/>
      <c r="J22" s="241" t="s">
        <v>318</v>
      </c>
    </row>
    <row r="23" spans="1:12" s="235" customFormat="1" x14ac:dyDescent="0.25">
      <c r="A23" s="238"/>
      <c r="B23" s="266"/>
      <c r="C23" s="266"/>
      <c r="D23" s="265"/>
      <c r="E23" s="267"/>
      <c r="F23" s="245"/>
      <c r="G23" s="245"/>
      <c r="H23" s="234"/>
      <c r="I23" s="238"/>
    </row>
    <row r="24" spans="1:12" s="235" customFormat="1" ht="17.25" x14ac:dyDescent="0.4">
      <c r="A24" s="238"/>
      <c r="B24" s="271"/>
      <c r="C24" s="271"/>
      <c r="D24" s="433"/>
      <c r="E24" s="272"/>
      <c r="F24" s="330"/>
      <c r="G24" s="272"/>
      <c r="H24" s="237">
        <f>ROUND(D24*F24*G24,2)</f>
        <v>0</v>
      </c>
      <c r="I24" s="238"/>
    </row>
    <row r="25" spans="1:12" s="235" customFormat="1" x14ac:dyDescent="0.25">
      <c r="A25" s="238"/>
      <c r="B25" s="238"/>
      <c r="C25" s="238"/>
      <c r="D25" s="265"/>
      <c r="E25" s="267"/>
      <c r="F25" s="782" t="s">
        <v>339</v>
      </c>
      <c r="G25" s="782"/>
      <c r="H25" s="234">
        <f>ROUND(SUM(H24),2)</f>
        <v>0</v>
      </c>
      <c r="I25" s="238"/>
      <c r="J25" s="241" t="s">
        <v>319</v>
      </c>
      <c r="L25" s="238"/>
    </row>
    <row r="26" spans="1:12" s="235" customFormat="1" x14ac:dyDescent="0.25">
      <c r="A26" s="238"/>
      <c r="B26" s="266"/>
      <c r="C26" s="266"/>
      <c r="D26" s="265"/>
      <c r="E26" s="267"/>
      <c r="F26" s="245"/>
      <c r="G26" s="245"/>
      <c r="H26" s="234"/>
      <c r="I26" s="238"/>
    </row>
    <row r="27" spans="1:12" s="235" customFormat="1" ht="17.25" x14ac:dyDescent="0.4">
      <c r="A27" s="238"/>
      <c r="B27" s="271"/>
      <c r="C27" s="271"/>
      <c r="D27" s="433"/>
      <c r="E27" s="272"/>
      <c r="F27" s="330"/>
      <c r="G27" s="272"/>
      <c r="H27" s="237">
        <f>ROUND(D27*F27*G27,2)</f>
        <v>0</v>
      </c>
      <c r="I27" s="238"/>
    </row>
    <row r="28" spans="1:12" s="235" customFormat="1" x14ac:dyDescent="0.25">
      <c r="A28" s="238"/>
      <c r="B28" s="238"/>
      <c r="C28" s="238"/>
      <c r="D28" s="265"/>
      <c r="E28" s="267"/>
      <c r="F28" s="244"/>
      <c r="G28" s="245" t="s">
        <v>342</v>
      </c>
      <c r="H28" s="234">
        <f>ROUND(SUM(H27),2)</f>
        <v>0</v>
      </c>
      <c r="I28" s="238"/>
      <c r="J28" s="241" t="s">
        <v>319</v>
      </c>
      <c r="L28" s="238"/>
    </row>
    <row r="29" spans="1:12" s="235" customFormat="1" x14ac:dyDescent="0.25">
      <c r="A29" s="238"/>
      <c r="B29" s="238"/>
      <c r="C29" s="238"/>
      <c r="D29" s="265"/>
      <c r="E29" s="267"/>
      <c r="F29" s="244"/>
      <c r="G29" s="368"/>
      <c r="H29" s="234"/>
      <c r="I29" s="238"/>
      <c r="J29" s="241"/>
      <c r="L29" s="238"/>
    </row>
    <row r="30" spans="1:12" s="235" customFormat="1" ht="17.25" x14ac:dyDescent="0.4">
      <c r="A30" s="238"/>
      <c r="B30" s="374"/>
      <c r="C30" s="374"/>
      <c r="D30" s="433"/>
      <c r="E30" s="272"/>
      <c r="F30" s="330"/>
      <c r="G30" s="272"/>
      <c r="H30" s="237">
        <f>ROUND(D30*F30*G30,2)</f>
        <v>0</v>
      </c>
      <c r="I30" s="238"/>
    </row>
    <row r="31" spans="1:12" s="235" customFormat="1" x14ac:dyDescent="0.25">
      <c r="A31" s="238"/>
      <c r="B31" s="238"/>
      <c r="C31" s="238"/>
      <c r="D31" s="265"/>
      <c r="E31" s="267"/>
      <c r="F31" s="244"/>
      <c r="G31" s="368" t="s">
        <v>386</v>
      </c>
      <c r="H31" s="234">
        <f>ROUND(SUM(H30),2)</f>
        <v>0</v>
      </c>
      <c r="I31" s="238"/>
      <c r="J31" s="241" t="s">
        <v>392</v>
      </c>
      <c r="L31" s="238"/>
    </row>
    <row r="32" spans="1:12" s="235" customFormat="1" x14ac:dyDescent="0.25">
      <c r="A32" s="238"/>
      <c r="B32" s="266"/>
      <c r="C32" s="266"/>
      <c r="D32" s="265"/>
      <c r="E32" s="267"/>
      <c r="F32" s="368"/>
      <c r="G32" s="368"/>
      <c r="H32" s="234"/>
      <c r="I32" s="238"/>
    </row>
    <row r="33" spans="1:13" s="235" customFormat="1" ht="17.25" x14ac:dyDescent="0.4">
      <c r="A33" s="238"/>
      <c r="B33" s="374"/>
      <c r="C33" s="374"/>
      <c r="D33" s="433"/>
      <c r="E33" s="272"/>
      <c r="F33" s="330"/>
      <c r="G33" s="272"/>
      <c r="H33" s="237">
        <f>ROUND(D33*F33*G33,2)</f>
        <v>0</v>
      </c>
      <c r="I33" s="238"/>
    </row>
    <row r="34" spans="1:13" s="235" customFormat="1" x14ac:dyDescent="0.25">
      <c r="A34" s="238"/>
      <c r="B34" s="238"/>
      <c r="C34" s="238"/>
      <c r="D34" s="265"/>
      <c r="E34" s="267"/>
      <c r="F34" s="244"/>
      <c r="G34" s="368" t="s">
        <v>387</v>
      </c>
      <c r="H34" s="234">
        <f>ROUND(SUM(H33),2)</f>
        <v>0</v>
      </c>
      <c r="I34" s="238"/>
      <c r="J34" s="241" t="s">
        <v>391</v>
      </c>
      <c r="L34" s="238"/>
    </row>
    <row r="35" spans="1:13" s="235" customFormat="1" ht="15" customHeight="1" x14ac:dyDescent="0.25">
      <c r="A35" s="238"/>
      <c r="B35" s="238"/>
      <c r="C35" s="238"/>
      <c r="D35" s="278"/>
      <c r="E35" s="279"/>
      <c r="F35" s="280"/>
      <c r="G35" s="279"/>
      <c r="H35" s="278"/>
      <c r="I35" s="238"/>
    </row>
    <row r="36" spans="1:13" x14ac:dyDescent="0.25">
      <c r="A36" s="8"/>
      <c r="B36" s="25" t="s">
        <v>42</v>
      </c>
      <c r="C36" s="247"/>
      <c r="D36" s="247"/>
      <c r="E36" s="247"/>
      <c r="F36" s="247"/>
      <c r="G36" s="247"/>
      <c r="H36" s="248"/>
      <c r="I36" s="8"/>
      <c r="J36" s="181" t="s">
        <v>320</v>
      </c>
    </row>
    <row r="37" spans="1:13" ht="19.5" customHeight="1" x14ac:dyDescent="0.25">
      <c r="A37" s="8"/>
      <c r="B37" s="301"/>
      <c r="C37" s="336"/>
      <c r="D37" s="336"/>
      <c r="E37" s="336"/>
      <c r="F37" s="336"/>
      <c r="G37" s="336"/>
      <c r="H37" s="337"/>
      <c r="I37" s="8"/>
      <c r="J37" s="180"/>
    </row>
    <row r="38" spans="1:13" ht="15" customHeight="1" x14ac:dyDescent="0.25">
      <c r="A38" s="8"/>
      <c r="B38" s="301"/>
      <c r="C38" s="336"/>
      <c r="D38" s="336"/>
      <c r="E38" s="336"/>
      <c r="F38" s="336"/>
      <c r="G38" s="336"/>
      <c r="H38" s="337"/>
      <c r="I38" s="8"/>
      <c r="J38" s="180"/>
      <c r="L38" s="8"/>
      <c r="M38" s="8"/>
    </row>
    <row r="39" spans="1:13" ht="18" customHeight="1" x14ac:dyDescent="0.25">
      <c r="A39" s="8"/>
      <c r="B39" s="301"/>
      <c r="C39" s="336"/>
      <c r="D39" s="336"/>
      <c r="E39" s="336"/>
      <c r="F39" s="336"/>
      <c r="G39" s="336"/>
      <c r="H39" s="337"/>
      <c r="I39" s="8"/>
      <c r="J39" s="180"/>
      <c r="L39" s="8"/>
      <c r="M39" s="8"/>
    </row>
    <row r="40" spans="1:13" x14ac:dyDescent="0.25">
      <c r="A40" s="8"/>
      <c r="B40" s="253"/>
      <c r="C40" s="251"/>
      <c r="D40" s="251"/>
      <c r="E40" s="251"/>
      <c r="F40" s="217"/>
      <c r="G40" s="171" t="s">
        <v>337</v>
      </c>
      <c r="H40" s="157">
        <f>ROUND(H11,2)</f>
        <v>0</v>
      </c>
      <c r="I40" s="8"/>
      <c r="J40" s="181"/>
      <c r="K40" s="8"/>
      <c r="L40" s="8"/>
      <c r="M40" s="8"/>
    </row>
    <row r="41" spans="1:13" x14ac:dyDescent="0.25">
      <c r="A41" s="8"/>
      <c r="B41" s="254"/>
      <c r="C41" s="255"/>
      <c r="D41" s="255"/>
      <c r="E41" s="255"/>
      <c r="F41" s="213"/>
      <c r="G41" s="213" t="s">
        <v>340</v>
      </c>
      <c r="H41" s="157">
        <f>ROUND(H16,2)</f>
        <v>0</v>
      </c>
      <c r="I41" s="8"/>
      <c r="J41" s="181" t="s">
        <v>321</v>
      </c>
      <c r="L41" s="8"/>
      <c r="M41" s="8"/>
    </row>
    <row r="42" spans="1:13" ht="11.25" customHeight="1" x14ac:dyDescent="0.25">
      <c r="A42" s="8"/>
      <c r="B42" s="8"/>
      <c r="C42" s="8"/>
      <c r="D42" s="8"/>
      <c r="E42" s="8"/>
      <c r="F42" s="8"/>
      <c r="G42" s="8"/>
      <c r="H42" s="8"/>
      <c r="I42" s="8"/>
      <c r="J42" s="180"/>
      <c r="L42" s="8"/>
      <c r="M42" s="8"/>
    </row>
    <row r="43" spans="1:13" ht="11.25" customHeight="1" x14ac:dyDescent="0.25">
      <c r="A43" s="8"/>
      <c r="B43" s="8"/>
      <c r="C43" s="8"/>
      <c r="D43" s="8"/>
      <c r="E43" s="8"/>
      <c r="F43" s="8"/>
      <c r="G43" s="8"/>
      <c r="H43" s="8"/>
      <c r="I43" s="8"/>
      <c r="J43" s="180"/>
      <c r="L43" s="8"/>
      <c r="M43" s="8"/>
    </row>
    <row r="44" spans="1:13" x14ac:dyDescent="0.25">
      <c r="A44" s="8"/>
      <c r="B44" s="25" t="s">
        <v>270</v>
      </c>
      <c r="C44" s="26"/>
      <c r="D44" s="258"/>
      <c r="E44" s="258"/>
      <c r="F44" s="258"/>
      <c r="G44" s="258"/>
      <c r="H44" s="262"/>
      <c r="I44" s="8"/>
      <c r="J44" s="181" t="s">
        <v>320</v>
      </c>
      <c r="L44" s="8"/>
      <c r="M44" s="8"/>
    </row>
    <row r="45" spans="1:13" ht="18.75" customHeight="1" x14ac:dyDescent="0.25">
      <c r="A45" s="8"/>
      <c r="B45" s="301"/>
      <c r="C45" s="338"/>
      <c r="D45" s="338"/>
      <c r="E45" s="338"/>
      <c r="F45" s="338"/>
      <c r="G45" s="338"/>
      <c r="H45" s="339"/>
      <c r="I45" s="8"/>
      <c r="J45" s="180"/>
      <c r="L45" s="8"/>
      <c r="M45" s="8"/>
    </row>
    <row r="46" spans="1:13" s="210" customFormat="1" ht="18.75" customHeight="1" x14ac:dyDescent="0.25">
      <c r="A46" s="209"/>
      <c r="B46" s="301"/>
      <c r="C46" s="338"/>
      <c r="D46" s="338"/>
      <c r="E46" s="338"/>
      <c r="F46" s="127"/>
      <c r="G46" s="170" t="s">
        <v>344</v>
      </c>
      <c r="H46" s="157">
        <f>ROUND(H19,2)</f>
        <v>0</v>
      </c>
      <c r="I46" s="209"/>
      <c r="L46" s="209"/>
      <c r="M46" s="209"/>
    </row>
    <row r="47" spans="1:13" x14ac:dyDescent="0.25">
      <c r="A47" s="8"/>
      <c r="B47" s="260"/>
      <c r="C47" s="261"/>
      <c r="D47" s="261"/>
      <c r="E47" s="261"/>
      <c r="F47" s="170"/>
      <c r="G47" s="170" t="s">
        <v>343</v>
      </c>
      <c r="H47" s="157">
        <f>ROUND(H22,2)</f>
        <v>0</v>
      </c>
      <c r="I47" s="8"/>
      <c r="J47" s="181" t="s">
        <v>322</v>
      </c>
      <c r="L47" s="8"/>
      <c r="M47" s="8"/>
    </row>
    <row r="48" spans="1:13" ht="9.75" customHeight="1" x14ac:dyDescent="0.25">
      <c r="A48" s="8"/>
      <c r="B48" s="8"/>
      <c r="C48" s="8"/>
      <c r="D48" s="238"/>
      <c r="E48" s="8"/>
      <c r="F48" s="8"/>
      <c r="G48" s="8"/>
      <c r="H48" s="31"/>
      <c r="I48" s="8"/>
      <c r="J48" s="180"/>
      <c r="L48" s="8"/>
      <c r="M48" s="8"/>
    </row>
    <row r="49" spans="1:13" s="128" customFormat="1" x14ac:dyDescent="0.25">
      <c r="A49" s="129"/>
      <c r="B49" s="25" t="s">
        <v>271</v>
      </c>
      <c r="C49" s="26"/>
      <c r="D49" s="258"/>
      <c r="E49" s="258"/>
      <c r="F49" s="258"/>
      <c r="G49" s="258"/>
      <c r="H49" s="262"/>
      <c r="I49" s="129"/>
      <c r="J49" s="181" t="s">
        <v>320</v>
      </c>
      <c r="L49" s="129"/>
      <c r="M49" s="129"/>
    </row>
    <row r="50" spans="1:13" s="128" customFormat="1" x14ac:dyDescent="0.25">
      <c r="A50" s="129"/>
      <c r="B50" s="301"/>
      <c r="C50" s="338"/>
      <c r="D50" s="338"/>
      <c r="E50" s="338"/>
      <c r="F50" s="338"/>
      <c r="G50" s="338"/>
      <c r="H50" s="339"/>
      <c r="I50" s="129"/>
      <c r="J50" s="180"/>
      <c r="L50" s="129"/>
      <c r="M50" s="129"/>
    </row>
    <row r="51" spans="1:13" s="210" customFormat="1" x14ac:dyDescent="0.25">
      <c r="A51" s="209"/>
      <c r="B51" s="301"/>
      <c r="C51" s="338"/>
      <c r="D51" s="338"/>
      <c r="E51" s="338"/>
      <c r="F51" s="127"/>
      <c r="G51" s="170" t="s">
        <v>346</v>
      </c>
      <c r="H51" s="157">
        <f>ROUND(H25,2)</f>
        <v>0</v>
      </c>
      <c r="I51" s="209"/>
      <c r="L51" s="209"/>
      <c r="M51" s="209"/>
    </row>
    <row r="52" spans="1:13" s="128" customFormat="1" x14ac:dyDescent="0.25">
      <c r="A52" s="129"/>
      <c r="B52" s="260"/>
      <c r="C52" s="261"/>
      <c r="D52" s="261"/>
      <c r="E52" s="261"/>
      <c r="F52" s="170"/>
      <c r="G52" s="170" t="s">
        <v>345</v>
      </c>
      <c r="H52" s="157">
        <f>ROUND(H28,2)</f>
        <v>0</v>
      </c>
      <c r="I52" s="129"/>
      <c r="J52" s="181" t="s">
        <v>323</v>
      </c>
      <c r="L52" s="129"/>
      <c r="M52" s="129"/>
    </row>
    <row r="53" spans="1:13" s="128" customFormat="1" ht="9.75" customHeight="1" x14ac:dyDescent="0.25">
      <c r="A53" s="129"/>
      <c r="B53" s="129"/>
      <c r="C53" s="129"/>
      <c r="D53" s="129"/>
      <c r="E53" s="129"/>
      <c r="F53" s="129"/>
      <c r="G53" s="129"/>
      <c r="H53" s="31"/>
      <c r="I53" s="129"/>
      <c r="J53" s="180"/>
      <c r="L53" s="129"/>
      <c r="M53" s="129"/>
    </row>
    <row r="54" spans="1:13" s="210" customFormat="1" x14ac:dyDescent="0.25">
      <c r="A54" s="209"/>
      <c r="B54" s="25" t="s">
        <v>393</v>
      </c>
      <c r="C54" s="26"/>
      <c r="D54" s="258"/>
      <c r="E54" s="258"/>
      <c r="F54" s="258"/>
      <c r="G54" s="258"/>
      <c r="H54" s="262"/>
      <c r="I54" s="209"/>
      <c r="J54" s="211" t="s">
        <v>320</v>
      </c>
      <c r="L54" s="209"/>
      <c r="M54" s="209"/>
    </row>
    <row r="55" spans="1:13" s="210" customFormat="1" x14ac:dyDescent="0.25">
      <c r="A55" s="209"/>
      <c r="B55" s="301"/>
      <c r="C55" s="338"/>
      <c r="D55" s="338"/>
      <c r="E55" s="338"/>
      <c r="F55" s="338"/>
      <c r="G55" s="338"/>
      <c r="H55" s="339"/>
      <c r="I55" s="209"/>
      <c r="L55" s="209"/>
      <c r="M55" s="209"/>
    </row>
    <row r="56" spans="1:13" s="210" customFormat="1" x14ac:dyDescent="0.25">
      <c r="A56" s="209"/>
      <c r="B56" s="301"/>
      <c r="C56" s="338"/>
      <c r="D56" s="338"/>
      <c r="E56" s="338"/>
      <c r="F56" s="127"/>
      <c r="G56" s="219" t="s">
        <v>388</v>
      </c>
      <c r="H56" s="157">
        <f>ROUND(H31,2)</f>
        <v>0</v>
      </c>
      <c r="I56" s="209"/>
      <c r="L56" s="209"/>
      <c r="M56" s="209"/>
    </row>
    <row r="57" spans="1:13" s="210" customFormat="1" x14ac:dyDescent="0.25">
      <c r="A57" s="209"/>
      <c r="B57" s="260"/>
      <c r="C57" s="261"/>
      <c r="D57" s="261"/>
      <c r="E57" s="261"/>
      <c r="F57" s="219"/>
      <c r="G57" s="219" t="s">
        <v>389</v>
      </c>
      <c r="H57" s="157">
        <f>ROUND(H34,2)</f>
        <v>0</v>
      </c>
      <c r="I57" s="209"/>
      <c r="J57" s="211" t="s">
        <v>390</v>
      </c>
      <c r="L57" s="209"/>
      <c r="M57" s="209"/>
    </row>
    <row r="58" spans="1:13" s="210" customFormat="1" ht="9.75" customHeight="1" x14ac:dyDescent="0.25">
      <c r="A58" s="209"/>
      <c r="B58" s="209"/>
      <c r="C58" s="209"/>
      <c r="D58" s="209"/>
      <c r="E58" s="209"/>
      <c r="F58" s="209"/>
      <c r="G58" s="209"/>
      <c r="H58" s="31"/>
      <c r="I58" s="209"/>
      <c r="L58" s="209"/>
      <c r="M58" s="209"/>
    </row>
    <row r="59" spans="1:13" ht="18" customHeight="1" x14ac:dyDescent="0.25">
      <c r="A59" s="8"/>
      <c r="B59" s="8"/>
      <c r="C59" s="8"/>
      <c r="D59" s="8"/>
      <c r="E59" s="8"/>
      <c r="F59" s="778" t="s">
        <v>40</v>
      </c>
      <c r="G59" s="778"/>
      <c r="H59" s="158">
        <f>ROUND(H41+H47+H52+H40+H46+H51+H56+H57,2)</f>
        <v>0</v>
      </c>
      <c r="I59" s="8"/>
      <c r="J59" s="418" t="s">
        <v>399</v>
      </c>
    </row>
    <row r="60" spans="1:13" x14ac:dyDescent="0.25">
      <c r="A60" s="8"/>
      <c r="B60" s="8"/>
      <c r="C60" s="8"/>
      <c r="D60" s="8"/>
      <c r="E60" s="8"/>
      <c r="F60" s="8"/>
      <c r="G60" s="8"/>
      <c r="H60" s="8"/>
      <c r="I60" s="8"/>
    </row>
    <row r="61" spans="1:13" ht="13.5" customHeight="1" x14ac:dyDescent="0.25">
      <c r="B61" s="8"/>
      <c r="C61" s="8"/>
      <c r="D61" s="8"/>
      <c r="E61" s="8"/>
      <c r="F61" s="27"/>
      <c r="G61" s="27"/>
      <c r="H61" s="30"/>
      <c r="I61" s="8"/>
    </row>
    <row r="62" spans="1:13" x14ac:dyDescent="0.25">
      <c r="B62" s="8"/>
      <c r="C62" s="8"/>
      <c r="D62" s="8"/>
      <c r="E62" s="8"/>
      <c r="F62" s="8"/>
      <c r="G62" s="8"/>
      <c r="H62" s="8"/>
      <c r="I62" s="8"/>
    </row>
  </sheetData>
  <sheetProtection sheet="1" objects="1" scenarios="1" formatCells="0" formatRows="0" insertRows="0"/>
  <mergeCells count="8">
    <mergeCell ref="F59:G59"/>
    <mergeCell ref="B5:B6"/>
    <mergeCell ref="C5:C6"/>
    <mergeCell ref="D5:G5"/>
    <mergeCell ref="B1:G1"/>
    <mergeCell ref="B2:H2"/>
    <mergeCell ref="H5:H6"/>
    <mergeCell ref="F25:G25"/>
  </mergeCells>
  <printOptions horizontalCentered="1"/>
  <pageMargins left="0.25" right="0.25"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4"/>
  <sheetViews>
    <sheetView zoomScaleNormal="100" workbookViewId="0"/>
  </sheetViews>
  <sheetFormatPr defaultRowHeight="15" x14ac:dyDescent="0.25"/>
  <cols>
    <col min="1" max="1" width="2.85546875" customWidth="1"/>
    <col min="2" max="2" width="47" customWidth="1"/>
    <col min="3" max="3" width="2.7109375" customWidth="1"/>
    <col min="4" max="4" width="14" customWidth="1"/>
    <col min="5" max="5" width="13.42578125" customWidth="1"/>
    <col min="6" max="7" width="15.85546875" customWidth="1"/>
    <col min="8" max="8" width="18.5703125" customWidth="1"/>
    <col min="9" max="9" width="3.28515625" customWidth="1"/>
  </cols>
  <sheetData>
    <row r="1" spans="1:17" ht="26.25" customHeight="1" x14ac:dyDescent="0.25">
      <c r="A1" s="8"/>
      <c r="B1" s="780" t="s">
        <v>227</v>
      </c>
      <c r="C1" s="780"/>
      <c r="D1" s="780"/>
      <c r="E1" s="780"/>
      <c r="F1" s="780"/>
      <c r="G1" s="780"/>
      <c r="H1" s="137">
        <f>+'Section A'!D3</f>
        <v>0</v>
      </c>
      <c r="I1" s="8"/>
      <c r="J1" s="8"/>
    </row>
    <row r="2" spans="1:17" ht="61.5" customHeight="1" x14ac:dyDescent="0.25">
      <c r="A2" s="8"/>
      <c r="B2" s="789" t="s">
        <v>231</v>
      </c>
      <c r="C2" s="789"/>
      <c r="D2" s="789"/>
      <c r="E2" s="789"/>
      <c r="F2" s="789"/>
      <c r="G2" s="789"/>
      <c r="H2" s="789"/>
      <c r="I2" s="28"/>
      <c r="J2" s="28"/>
    </row>
    <row r="3" spans="1:17" x14ac:dyDescent="0.25">
      <c r="A3" s="8"/>
      <c r="B3" s="28"/>
      <c r="C3" s="28"/>
      <c r="D3" s="28"/>
      <c r="E3" s="28"/>
      <c r="F3" s="28"/>
      <c r="G3" s="28"/>
      <c r="H3" s="28"/>
      <c r="I3" s="28"/>
      <c r="J3" s="28"/>
    </row>
    <row r="4" spans="1:17" ht="18.75" customHeight="1" x14ac:dyDescent="0.25">
      <c r="A4" s="8"/>
      <c r="B4" s="791" t="s">
        <v>33</v>
      </c>
      <c r="C4" s="791"/>
      <c r="D4" s="790" t="s">
        <v>41</v>
      </c>
      <c r="E4" s="790"/>
      <c r="F4" s="790" t="s">
        <v>32</v>
      </c>
      <c r="G4" s="790"/>
      <c r="H4" s="790" t="s">
        <v>4</v>
      </c>
      <c r="I4" s="28"/>
      <c r="J4" s="28"/>
    </row>
    <row r="5" spans="1:17" x14ac:dyDescent="0.25">
      <c r="A5" s="8"/>
      <c r="B5" s="791"/>
      <c r="C5" s="791"/>
      <c r="D5" s="790"/>
      <c r="E5" s="790"/>
      <c r="F5" s="29" t="s">
        <v>43</v>
      </c>
      <c r="G5" s="29" t="s">
        <v>268</v>
      </c>
      <c r="H5" s="790"/>
      <c r="I5" s="14"/>
      <c r="J5" s="14"/>
      <c r="K5" s="8"/>
      <c r="L5" s="8"/>
      <c r="M5" s="8"/>
      <c r="N5" s="8"/>
      <c r="O5" s="8"/>
      <c r="P5" s="8"/>
      <c r="Q5" s="8"/>
    </row>
    <row r="6" spans="1:17" s="235" customFormat="1" x14ac:dyDescent="0.25">
      <c r="A6" s="238"/>
      <c r="B6" s="230"/>
      <c r="C6" s="230"/>
      <c r="D6" s="786"/>
      <c r="E6" s="786"/>
      <c r="F6" s="232"/>
      <c r="G6" s="233"/>
      <c r="H6" s="364"/>
      <c r="I6" s="231"/>
      <c r="J6" s="231"/>
      <c r="K6" s="238"/>
      <c r="L6" s="238"/>
      <c r="M6" s="238"/>
      <c r="N6" s="238"/>
      <c r="O6" s="238"/>
      <c r="P6" s="238"/>
      <c r="Q6" s="238"/>
    </row>
    <row r="7" spans="1:17" s="235" customFormat="1" x14ac:dyDescent="0.25">
      <c r="A7" s="238"/>
      <c r="B7" s="308"/>
      <c r="C7" s="308"/>
      <c r="D7" s="787"/>
      <c r="E7" s="787"/>
      <c r="F7" s="434"/>
      <c r="G7" s="365"/>
      <c r="H7" s="234">
        <f>ROUND(F7*G7,2)</f>
        <v>0</v>
      </c>
      <c r="I7" s="231"/>
      <c r="J7" s="307"/>
      <c r="K7" s="238"/>
      <c r="L7" s="238"/>
      <c r="M7" s="238"/>
      <c r="N7" s="238"/>
      <c r="O7" s="238"/>
      <c r="P7" s="238"/>
      <c r="Q7" s="238"/>
    </row>
    <row r="8" spans="1:17" s="235" customFormat="1" x14ac:dyDescent="0.25">
      <c r="A8" s="238"/>
      <c r="B8" s="308"/>
      <c r="C8" s="308"/>
      <c r="D8" s="787"/>
      <c r="E8" s="787"/>
      <c r="F8" s="434"/>
      <c r="G8" s="365"/>
      <c r="H8" s="234">
        <f>ROUND(F8*G8,2)</f>
        <v>0</v>
      </c>
      <c r="I8" s="231"/>
      <c r="J8" s="236"/>
      <c r="K8" s="238"/>
      <c r="L8" s="238"/>
      <c r="M8" s="238"/>
      <c r="N8" s="238"/>
      <c r="O8" s="238"/>
      <c r="P8" s="238"/>
      <c r="Q8" s="238"/>
    </row>
    <row r="9" spans="1:17" s="235" customFormat="1" ht="17.25" x14ac:dyDescent="0.4">
      <c r="A9" s="238"/>
      <c r="B9" s="308"/>
      <c r="C9" s="308"/>
      <c r="D9" s="787"/>
      <c r="E9" s="787"/>
      <c r="F9" s="434"/>
      <c r="G9" s="365"/>
      <c r="H9" s="237">
        <f>ROUND(F9*G9,2)</f>
        <v>0</v>
      </c>
      <c r="I9" s="231"/>
      <c r="J9" s="231"/>
      <c r="K9" s="238"/>
      <c r="L9" s="238"/>
      <c r="M9" s="238"/>
      <c r="N9" s="238"/>
      <c r="O9" s="238"/>
      <c r="P9" s="238"/>
      <c r="Q9" s="238"/>
    </row>
    <row r="10" spans="1:17" s="235" customFormat="1" x14ac:dyDescent="0.25">
      <c r="A10" s="238"/>
      <c r="B10" s="366"/>
      <c r="C10" s="366"/>
      <c r="D10" s="787"/>
      <c r="E10" s="787"/>
      <c r="F10" s="265"/>
      <c r="G10" s="240" t="s">
        <v>337</v>
      </c>
      <c r="H10" s="234">
        <f>ROUND(SUM(H7:H9),2)</f>
        <v>0</v>
      </c>
      <c r="I10" s="367"/>
      <c r="J10" s="241" t="s">
        <v>317</v>
      </c>
      <c r="K10" s="307"/>
      <c r="L10" s="238"/>
      <c r="M10" s="238"/>
      <c r="N10" s="238"/>
      <c r="O10" s="238"/>
      <c r="P10" s="238"/>
      <c r="Q10" s="238"/>
    </row>
    <row r="11" spans="1:17" s="235" customFormat="1" x14ac:dyDescent="0.25">
      <c r="A11" s="238"/>
      <c r="B11" s="238"/>
      <c r="C11" s="238"/>
      <c r="D11" s="279"/>
      <c r="E11" s="279"/>
      <c r="F11" s="335"/>
      <c r="G11" s="335"/>
      <c r="H11" s="234"/>
      <c r="I11" s="238"/>
      <c r="J11" s="241"/>
      <c r="K11" s="238"/>
      <c r="L11" s="238"/>
      <c r="M11" s="238"/>
      <c r="N11" s="238"/>
      <c r="O11" s="238"/>
      <c r="P11" s="238"/>
      <c r="Q11" s="238"/>
    </row>
    <row r="12" spans="1:17" s="235" customFormat="1" x14ac:dyDescent="0.25">
      <c r="A12" s="238"/>
      <c r="B12" s="308"/>
      <c r="C12" s="308"/>
      <c r="D12" s="787"/>
      <c r="E12" s="787"/>
      <c r="F12" s="434"/>
      <c r="G12" s="365"/>
      <c r="H12" s="234">
        <f>ROUND(F12*G12,2)</f>
        <v>0</v>
      </c>
      <c r="I12" s="231"/>
      <c r="J12" s="307"/>
      <c r="K12" s="238"/>
      <c r="L12" s="238"/>
      <c r="M12" s="238"/>
      <c r="N12" s="238"/>
      <c r="O12" s="238"/>
      <c r="P12" s="238"/>
      <c r="Q12" s="238"/>
    </row>
    <row r="13" spans="1:17" s="235" customFormat="1" x14ac:dyDescent="0.25">
      <c r="A13" s="238"/>
      <c r="B13" s="308"/>
      <c r="C13" s="308"/>
      <c r="D13" s="787"/>
      <c r="E13" s="787"/>
      <c r="F13" s="265"/>
      <c r="G13" s="365"/>
      <c r="H13" s="234">
        <f>ROUND(F13*G13,2)</f>
        <v>0</v>
      </c>
      <c r="I13" s="231"/>
      <c r="J13" s="236"/>
      <c r="K13" s="238"/>
      <c r="L13" s="238"/>
      <c r="M13" s="238"/>
      <c r="N13" s="238"/>
      <c r="O13" s="238"/>
      <c r="P13" s="238"/>
      <c r="Q13" s="238"/>
    </row>
    <row r="14" spans="1:17" s="235" customFormat="1" ht="17.25" x14ac:dyDescent="0.4">
      <c r="A14" s="238"/>
      <c r="B14" s="308"/>
      <c r="C14" s="308"/>
      <c r="D14" s="787"/>
      <c r="E14" s="787"/>
      <c r="F14" s="265"/>
      <c r="G14" s="365"/>
      <c r="H14" s="237">
        <f>ROUND(F14*G14,2)</f>
        <v>0</v>
      </c>
      <c r="I14" s="231"/>
      <c r="J14" s="231"/>
      <c r="K14" s="238"/>
      <c r="L14" s="238"/>
      <c r="M14" s="238"/>
      <c r="N14" s="238"/>
      <c r="O14" s="238"/>
      <c r="P14" s="238"/>
      <c r="Q14" s="238"/>
    </row>
    <row r="15" spans="1:17" s="235" customFormat="1" x14ac:dyDescent="0.25">
      <c r="A15" s="238"/>
      <c r="B15" s="366"/>
      <c r="C15" s="366"/>
      <c r="D15" s="787"/>
      <c r="E15" s="787"/>
      <c r="F15" s="265"/>
      <c r="G15" s="240" t="s">
        <v>340</v>
      </c>
      <c r="H15" s="234">
        <f>ROUND(SUM(H12:H14),2)</f>
        <v>0</v>
      </c>
      <c r="I15" s="367"/>
      <c r="J15" s="241" t="s">
        <v>317</v>
      </c>
      <c r="K15" s="307"/>
      <c r="L15" s="238"/>
      <c r="M15" s="238"/>
      <c r="N15" s="238"/>
      <c r="O15" s="238"/>
      <c r="P15" s="238"/>
      <c r="Q15" s="238"/>
    </row>
    <row r="16" spans="1:17" s="235" customFormat="1" x14ac:dyDescent="0.25">
      <c r="A16" s="238"/>
      <c r="B16" s="238"/>
      <c r="C16" s="238"/>
      <c r="D16" s="788"/>
      <c r="E16" s="788"/>
      <c r="F16" s="242"/>
      <c r="G16" s="243"/>
      <c r="H16" s="242"/>
      <c r="I16" s="238"/>
      <c r="J16" s="236"/>
      <c r="K16" s="238"/>
      <c r="L16" s="238"/>
      <c r="M16" s="238"/>
      <c r="N16" s="238"/>
      <c r="O16" s="238"/>
      <c r="P16" s="238"/>
      <c r="Q16" s="238"/>
    </row>
    <row r="17" spans="1:17" s="235" customFormat="1" ht="17.25" x14ac:dyDescent="0.4">
      <c r="A17" s="238"/>
      <c r="B17" s="308"/>
      <c r="C17" s="308"/>
      <c r="D17" s="787"/>
      <c r="E17" s="787"/>
      <c r="F17" s="434"/>
      <c r="G17" s="365"/>
      <c r="H17" s="237">
        <f>ROUND(F17*G17,2)</f>
        <v>0</v>
      </c>
      <c r="I17" s="238"/>
      <c r="J17" s="236"/>
      <c r="K17" s="238"/>
      <c r="L17" s="238"/>
      <c r="M17" s="238"/>
      <c r="N17" s="238"/>
      <c r="O17" s="238"/>
      <c r="P17" s="238"/>
      <c r="Q17" s="238"/>
    </row>
    <row r="18" spans="1:17" s="235" customFormat="1" x14ac:dyDescent="0.25">
      <c r="A18" s="238"/>
      <c r="B18" s="238"/>
      <c r="C18" s="238"/>
      <c r="D18" s="788"/>
      <c r="E18" s="788"/>
      <c r="F18" s="335"/>
      <c r="G18" s="335" t="s">
        <v>338</v>
      </c>
      <c r="H18" s="234">
        <f>ROUND(+H17,2)</f>
        <v>0</v>
      </c>
      <c r="I18" s="238"/>
      <c r="J18" s="241" t="s">
        <v>318</v>
      </c>
      <c r="K18" s="238"/>
      <c r="L18" s="238"/>
      <c r="M18" s="238"/>
      <c r="N18" s="238"/>
      <c r="O18" s="238"/>
      <c r="P18" s="238"/>
      <c r="Q18" s="238"/>
    </row>
    <row r="19" spans="1:17" s="235" customFormat="1" x14ac:dyDescent="0.25">
      <c r="A19" s="238"/>
      <c r="B19" s="238"/>
      <c r="C19" s="238"/>
      <c r="D19" s="788"/>
      <c r="E19" s="788"/>
      <c r="F19" s="242"/>
      <c r="G19" s="243"/>
      <c r="H19" s="242"/>
      <c r="I19" s="238"/>
      <c r="J19" s="236"/>
      <c r="K19" s="238"/>
      <c r="L19" s="238"/>
      <c r="M19" s="238"/>
      <c r="N19" s="238"/>
      <c r="O19" s="238"/>
      <c r="P19" s="238"/>
      <c r="Q19" s="238"/>
    </row>
    <row r="20" spans="1:17" s="235" customFormat="1" ht="17.25" x14ac:dyDescent="0.4">
      <c r="A20" s="238"/>
      <c r="B20" s="308"/>
      <c r="C20" s="308"/>
      <c r="D20" s="787"/>
      <c r="E20" s="787"/>
      <c r="F20" s="434"/>
      <c r="G20" s="365"/>
      <c r="H20" s="237">
        <f>ROUND(F20*G20,2)</f>
        <v>0</v>
      </c>
      <c r="I20" s="238"/>
      <c r="J20" s="236"/>
      <c r="K20" s="238"/>
      <c r="L20" s="238"/>
      <c r="M20" s="238"/>
      <c r="N20" s="238"/>
      <c r="O20" s="238"/>
      <c r="P20" s="238"/>
      <c r="Q20" s="238"/>
    </row>
    <row r="21" spans="1:17" s="235" customFormat="1" x14ac:dyDescent="0.25">
      <c r="A21" s="238"/>
      <c r="B21" s="238"/>
      <c r="C21" s="238"/>
      <c r="D21" s="788"/>
      <c r="E21" s="788"/>
      <c r="F21" s="244"/>
      <c r="G21" s="335" t="s">
        <v>341</v>
      </c>
      <c r="H21" s="234">
        <f>ROUND(+H20,2)</f>
        <v>0</v>
      </c>
      <c r="I21" s="238"/>
      <c r="J21" s="241" t="s">
        <v>318</v>
      </c>
      <c r="K21" s="238"/>
      <c r="L21" s="238"/>
      <c r="M21" s="238"/>
      <c r="N21" s="238"/>
      <c r="O21" s="238"/>
      <c r="P21" s="238"/>
      <c r="Q21" s="238"/>
    </row>
    <row r="22" spans="1:17" s="235" customFormat="1" x14ac:dyDescent="0.25">
      <c r="A22" s="238"/>
      <c r="B22" s="238"/>
      <c r="C22" s="238"/>
      <c r="D22" s="788"/>
      <c r="E22" s="788"/>
      <c r="F22" s="242"/>
      <c r="G22" s="243"/>
      <c r="H22" s="232"/>
      <c r="I22" s="238"/>
      <c r="J22" s="231"/>
      <c r="K22" s="238"/>
      <c r="L22" s="238"/>
      <c r="M22" s="238"/>
      <c r="N22" s="238"/>
      <c r="O22" s="238"/>
      <c r="P22" s="238"/>
      <c r="Q22" s="238"/>
    </row>
    <row r="23" spans="1:17" s="235" customFormat="1" ht="17.25" x14ac:dyDescent="0.4">
      <c r="A23" s="238"/>
      <c r="B23" s="308"/>
      <c r="C23" s="308"/>
      <c r="D23" s="787"/>
      <c r="E23" s="787"/>
      <c r="F23" s="434"/>
      <c r="G23" s="365"/>
      <c r="H23" s="237">
        <f>ROUND(F23*G23,2)</f>
        <v>0</v>
      </c>
      <c r="I23" s="238"/>
      <c r="J23" s="231"/>
      <c r="K23" s="238"/>
      <c r="L23" s="238"/>
      <c r="M23" s="238"/>
      <c r="N23" s="238"/>
      <c r="O23" s="238"/>
      <c r="P23" s="238"/>
      <c r="Q23" s="238"/>
    </row>
    <row r="24" spans="1:17" s="235" customFormat="1" x14ac:dyDescent="0.25">
      <c r="A24" s="238"/>
      <c r="B24" s="238"/>
      <c r="C24" s="238"/>
      <c r="D24" s="279"/>
      <c r="E24" s="279"/>
      <c r="F24" s="244"/>
      <c r="G24" s="335" t="s">
        <v>339</v>
      </c>
      <c r="H24" s="234">
        <f>ROUND(+H23,2)</f>
        <v>0</v>
      </c>
      <c r="I24" s="238"/>
      <c r="J24" s="241" t="s">
        <v>319</v>
      </c>
      <c r="K24" s="238"/>
      <c r="L24" s="238"/>
      <c r="M24" s="238"/>
      <c r="N24" s="238"/>
      <c r="O24" s="238"/>
      <c r="P24" s="238"/>
      <c r="Q24" s="238"/>
    </row>
    <row r="25" spans="1:17" s="235" customFormat="1" x14ac:dyDescent="0.25">
      <c r="A25" s="238"/>
      <c r="B25" s="238"/>
      <c r="C25" s="238"/>
      <c r="D25" s="788"/>
      <c r="E25" s="788"/>
      <c r="F25" s="242"/>
      <c r="G25" s="243"/>
      <c r="H25" s="232"/>
      <c r="I25" s="238"/>
      <c r="J25" s="231"/>
      <c r="K25" s="238"/>
      <c r="L25" s="238"/>
      <c r="M25" s="238"/>
      <c r="N25" s="238"/>
      <c r="O25" s="238"/>
      <c r="P25" s="238"/>
      <c r="Q25" s="238"/>
    </row>
    <row r="26" spans="1:17" s="235" customFormat="1" ht="17.25" x14ac:dyDescent="0.4">
      <c r="A26" s="238"/>
      <c r="B26" s="308"/>
      <c r="C26" s="308"/>
      <c r="D26" s="787"/>
      <c r="E26" s="787"/>
      <c r="F26" s="434"/>
      <c r="G26" s="365"/>
      <c r="H26" s="237">
        <f>ROUND(F26*G26,2)</f>
        <v>0</v>
      </c>
      <c r="I26" s="238"/>
      <c r="J26" s="231"/>
      <c r="K26" s="238"/>
      <c r="L26" s="238"/>
      <c r="M26" s="238"/>
      <c r="N26" s="238"/>
      <c r="O26" s="238"/>
      <c r="P26" s="238"/>
      <c r="Q26" s="238"/>
    </row>
    <row r="27" spans="1:17" s="235" customFormat="1" x14ac:dyDescent="0.25">
      <c r="A27" s="238"/>
      <c r="B27" s="238"/>
      <c r="C27" s="238"/>
      <c r="D27" s="279"/>
      <c r="E27" s="279"/>
      <c r="F27" s="244"/>
      <c r="G27" s="335" t="s">
        <v>342</v>
      </c>
      <c r="H27" s="234">
        <f>ROUND(+H26,2)</f>
        <v>0</v>
      </c>
      <c r="I27" s="238"/>
      <c r="J27" s="241" t="s">
        <v>319</v>
      </c>
      <c r="K27" s="238"/>
      <c r="L27" s="238"/>
      <c r="M27" s="238"/>
      <c r="N27" s="238"/>
      <c r="O27" s="238"/>
      <c r="P27" s="238"/>
      <c r="Q27" s="238"/>
    </row>
    <row r="28" spans="1:17" s="235" customFormat="1" x14ac:dyDescent="0.25">
      <c r="A28" s="238"/>
      <c r="B28" s="238"/>
      <c r="C28" s="238"/>
      <c r="D28" s="279"/>
      <c r="E28" s="279"/>
      <c r="F28" s="335"/>
      <c r="G28" s="335"/>
      <c r="H28" s="234"/>
      <c r="I28" s="238"/>
      <c r="J28" s="241"/>
      <c r="K28" s="238"/>
      <c r="L28" s="238"/>
      <c r="M28" s="238"/>
      <c r="N28" s="238"/>
      <c r="O28" s="238"/>
      <c r="P28" s="238"/>
      <c r="Q28" s="238"/>
    </row>
    <row r="29" spans="1:17" s="235" customFormat="1" ht="17.25" x14ac:dyDescent="0.4">
      <c r="A29" s="238"/>
      <c r="B29" s="374"/>
      <c r="C29" s="374"/>
      <c r="D29" s="787"/>
      <c r="E29" s="787"/>
      <c r="F29" s="434"/>
      <c r="G29" s="365"/>
      <c r="H29" s="237">
        <f>ROUND(F29*G29,2)</f>
        <v>0</v>
      </c>
      <c r="I29" s="238"/>
      <c r="J29" s="231"/>
      <c r="K29" s="238"/>
      <c r="L29" s="238"/>
      <c r="M29" s="238"/>
      <c r="N29" s="238"/>
      <c r="O29" s="238"/>
      <c r="P29" s="238"/>
      <c r="Q29" s="238"/>
    </row>
    <row r="30" spans="1:17" s="235" customFormat="1" x14ac:dyDescent="0.25">
      <c r="A30" s="238"/>
      <c r="B30" s="238"/>
      <c r="C30" s="238"/>
      <c r="D30" s="369"/>
      <c r="E30" s="369"/>
      <c r="F30" s="244"/>
      <c r="G30" s="368" t="s">
        <v>386</v>
      </c>
      <c r="H30" s="234">
        <f>ROUND(+H29,2)</f>
        <v>0</v>
      </c>
      <c r="I30" s="238"/>
      <c r="J30" s="241" t="s">
        <v>391</v>
      </c>
      <c r="K30" s="238"/>
      <c r="L30" s="238"/>
      <c r="M30" s="238"/>
      <c r="N30" s="238"/>
      <c r="O30" s="238"/>
      <c r="P30" s="238"/>
      <c r="Q30" s="238"/>
    </row>
    <row r="31" spans="1:17" s="235" customFormat="1" x14ac:dyDescent="0.25">
      <c r="A31" s="238"/>
      <c r="B31" s="238"/>
      <c r="C31" s="238"/>
      <c r="D31" s="788"/>
      <c r="E31" s="788"/>
      <c r="F31" s="242"/>
      <c r="G31" s="243"/>
      <c r="H31" s="232"/>
      <c r="I31" s="238"/>
      <c r="J31" s="231"/>
      <c r="K31" s="238"/>
      <c r="L31" s="238"/>
      <c r="M31" s="238"/>
      <c r="N31" s="238"/>
      <c r="O31" s="238"/>
      <c r="P31" s="238"/>
      <c r="Q31" s="238"/>
    </row>
    <row r="32" spans="1:17" s="235" customFormat="1" ht="17.25" x14ac:dyDescent="0.4">
      <c r="A32" s="238"/>
      <c r="B32" s="374"/>
      <c r="C32" s="374"/>
      <c r="D32" s="787"/>
      <c r="E32" s="787"/>
      <c r="F32" s="434"/>
      <c r="G32" s="365"/>
      <c r="H32" s="237">
        <f>ROUND(F32*G32,2)</f>
        <v>0</v>
      </c>
      <c r="I32" s="238"/>
      <c r="J32" s="231"/>
      <c r="K32" s="238"/>
      <c r="L32" s="238"/>
      <c r="M32" s="238"/>
      <c r="N32" s="238"/>
      <c r="O32" s="238"/>
      <c r="P32" s="238"/>
      <c r="Q32" s="238"/>
    </row>
    <row r="33" spans="1:17" s="235" customFormat="1" x14ac:dyDescent="0.25">
      <c r="A33" s="238"/>
      <c r="B33" s="238"/>
      <c r="C33" s="238"/>
      <c r="D33" s="369"/>
      <c r="E33" s="369"/>
      <c r="F33" s="244"/>
      <c r="G33" s="368" t="s">
        <v>387</v>
      </c>
      <c r="H33" s="234">
        <f>ROUND(+H32,2)</f>
        <v>0</v>
      </c>
      <c r="I33" s="238"/>
      <c r="J33" s="241" t="s">
        <v>391</v>
      </c>
      <c r="K33" s="238"/>
      <c r="L33" s="238"/>
      <c r="M33" s="238"/>
      <c r="N33" s="238"/>
      <c r="O33" s="238"/>
      <c r="P33" s="238"/>
      <c r="Q33" s="238"/>
    </row>
    <row r="34" spans="1:17" s="235" customFormat="1" x14ac:dyDescent="0.25">
      <c r="A34" s="238"/>
      <c r="B34" s="238"/>
      <c r="C34" s="238"/>
      <c r="D34" s="310"/>
      <c r="E34" s="310"/>
      <c r="F34" s="278"/>
      <c r="G34" s="322"/>
      <c r="H34" s="231"/>
      <c r="I34" s="238"/>
    </row>
    <row r="35" spans="1:17" x14ac:dyDescent="0.25">
      <c r="A35" s="8"/>
      <c r="B35" s="25" t="s">
        <v>265</v>
      </c>
      <c r="C35" s="32"/>
      <c r="D35" s="247"/>
      <c r="E35" s="247"/>
      <c r="F35" s="247"/>
      <c r="G35" s="247"/>
      <c r="H35" s="248"/>
      <c r="I35" s="8"/>
      <c r="J35" s="184" t="s">
        <v>320</v>
      </c>
    </row>
    <row r="36" spans="1:17" ht="17.25" customHeight="1" x14ac:dyDescent="0.25">
      <c r="A36" s="8"/>
      <c r="B36" s="320"/>
      <c r="C36" s="321"/>
      <c r="D36" s="321"/>
      <c r="E36" s="321"/>
      <c r="F36" s="321"/>
      <c r="G36" s="322"/>
      <c r="H36" s="323"/>
      <c r="I36" s="8"/>
      <c r="J36" s="182"/>
    </row>
    <row r="37" spans="1:17" ht="15" customHeight="1" x14ac:dyDescent="0.25">
      <c r="A37" s="8"/>
      <c r="B37" s="253"/>
      <c r="C37" s="251"/>
      <c r="D37" s="251"/>
      <c r="E37" s="251"/>
      <c r="F37" s="251"/>
      <c r="G37" s="251"/>
      <c r="H37" s="252"/>
      <c r="I37" s="8"/>
      <c r="J37" s="182"/>
    </row>
    <row r="38" spans="1:17" x14ac:dyDescent="0.25">
      <c r="A38" s="8"/>
      <c r="B38" s="253"/>
      <c r="C38" s="251"/>
      <c r="D38" s="251"/>
      <c r="E38" s="251"/>
      <c r="F38" s="251"/>
      <c r="G38" s="251"/>
      <c r="H38" s="324"/>
      <c r="I38" s="8"/>
      <c r="J38" s="182"/>
    </row>
    <row r="39" spans="1:17" s="210" customFormat="1" x14ac:dyDescent="0.25">
      <c r="A39" s="209"/>
      <c r="B39" s="253"/>
      <c r="C39" s="251"/>
      <c r="D39" s="251"/>
      <c r="E39" s="251"/>
      <c r="F39" s="251"/>
      <c r="G39" s="171" t="s">
        <v>337</v>
      </c>
      <c r="H39" s="157">
        <f>ROUND(+H10,2)</f>
        <v>0</v>
      </c>
      <c r="I39" s="209"/>
    </row>
    <row r="40" spans="1:17" x14ac:dyDescent="0.25">
      <c r="A40" s="8"/>
      <c r="B40" s="254"/>
      <c r="C40" s="255"/>
      <c r="D40" s="255"/>
      <c r="E40" s="255"/>
      <c r="F40" s="255"/>
      <c r="G40" s="213" t="s">
        <v>340</v>
      </c>
      <c r="H40" s="157">
        <f>ROUND(+H15,2)</f>
        <v>0</v>
      </c>
      <c r="I40" s="8"/>
      <c r="J40" s="184" t="s">
        <v>321</v>
      </c>
    </row>
    <row r="41" spans="1:17" x14ac:dyDescent="0.25">
      <c r="A41" s="8"/>
      <c r="B41" s="8"/>
      <c r="C41" s="8"/>
      <c r="D41" s="8"/>
      <c r="E41" s="8"/>
      <c r="F41" s="8"/>
      <c r="G41" s="41"/>
      <c r="H41" s="8"/>
      <c r="I41" s="8"/>
      <c r="J41" s="182"/>
    </row>
    <row r="42" spans="1:17" x14ac:dyDescent="0.25">
      <c r="A42" s="8"/>
      <c r="B42" s="8"/>
      <c r="C42" s="8"/>
      <c r="D42" s="8"/>
      <c r="E42" s="8"/>
      <c r="F42" s="8"/>
      <c r="G42" s="8"/>
      <c r="H42" s="8"/>
      <c r="I42" s="8"/>
      <c r="J42" s="182"/>
    </row>
    <row r="43" spans="1:17" x14ac:dyDescent="0.25">
      <c r="A43" s="8"/>
      <c r="B43" s="25" t="s">
        <v>272</v>
      </c>
      <c r="C43" s="26"/>
      <c r="D43" s="258"/>
      <c r="E43" s="258"/>
      <c r="F43" s="258"/>
      <c r="G43" s="258"/>
      <c r="H43" s="262"/>
      <c r="I43" s="8"/>
      <c r="J43" s="184" t="s">
        <v>320</v>
      </c>
      <c r="L43" s="8"/>
    </row>
    <row r="44" spans="1:17" x14ac:dyDescent="0.25">
      <c r="A44" s="8"/>
      <c r="B44" s="783"/>
      <c r="C44" s="784"/>
      <c r="D44" s="784"/>
      <c r="E44" s="784"/>
      <c r="F44" s="784"/>
      <c r="G44" s="784"/>
      <c r="H44" s="785"/>
      <c r="I44" s="8"/>
      <c r="J44" s="182"/>
      <c r="L44" s="8"/>
    </row>
    <row r="45" spans="1:17" s="210" customFormat="1" x14ac:dyDescent="0.25">
      <c r="A45" s="209"/>
      <c r="B45" s="325"/>
      <c r="C45" s="326"/>
      <c r="D45" s="326"/>
      <c r="E45" s="326"/>
      <c r="F45" s="326"/>
      <c r="G45" s="170" t="s">
        <v>344</v>
      </c>
      <c r="H45" s="157">
        <f>ROUND(+H18,2)</f>
        <v>0</v>
      </c>
      <c r="I45" s="209"/>
      <c r="L45" s="209"/>
    </row>
    <row r="46" spans="1:17" x14ac:dyDescent="0.25">
      <c r="A46" s="8"/>
      <c r="B46" s="260"/>
      <c r="C46" s="261"/>
      <c r="D46" s="261"/>
      <c r="E46" s="261"/>
      <c r="F46" s="327"/>
      <c r="G46" s="170" t="s">
        <v>343</v>
      </c>
      <c r="H46" s="157">
        <f>ROUND(+H21,2)</f>
        <v>0</v>
      </c>
      <c r="I46" s="8"/>
      <c r="J46" s="184" t="s">
        <v>322</v>
      </c>
    </row>
    <row r="47" spans="1:17" x14ac:dyDescent="0.25">
      <c r="A47" s="8"/>
      <c r="B47" s="8"/>
      <c r="C47" s="8"/>
      <c r="D47" s="8"/>
      <c r="E47" s="8"/>
      <c r="F47" s="8"/>
      <c r="G47" s="8"/>
      <c r="H47" s="31"/>
      <c r="I47" s="8"/>
      <c r="J47" s="182"/>
    </row>
    <row r="48" spans="1:17" s="128" customFormat="1" x14ac:dyDescent="0.25">
      <c r="A48" s="129"/>
      <c r="B48" s="25" t="s">
        <v>273</v>
      </c>
      <c r="C48" s="26"/>
      <c r="D48" s="258"/>
      <c r="E48" s="258"/>
      <c r="F48" s="258"/>
      <c r="G48" s="258"/>
      <c r="H48" s="262"/>
      <c r="I48" s="129"/>
      <c r="J48" s="184" t="s">
        <v>320</v>
      </c>
    </row>
    <row r="49" spans="1:10" s="128" customFormat="1" x14ac:dyDescent="0.25">
      <c r="A49" s="129"/>
      <c r="B49" s="282"/>
      <c r="C49" s="283"/>
      <c r="D49" s="283"/>
      <c r="E49" s="283"/>
      <c r="F49" s="283"/>
      <c r="G49" s="283"/>
      <c r="H49" s="284"/>
      <c r="I49" s="129"/>
      <c r="J49" s="182"/>
    </row>
    <row r="50" spans="1:10" s="210" customFormat="1" x14ac:dyDescent="0.25">
      <c r="A50" s="209"/>
      <c r="B50" s="325"/>
      <c r="C50" s="326"/>
      <c r="D50" s="326"/>
      <c r="E50" s="326"/>
      <c r="F50" s="172"/>
      <c r="G50" s="219" t="s">
        <v>346</v>
      </c>
      <c r="H50" s="157">
        <f>ROUND(+H24,2)</f>
        <v>0</v>
      </c>
      <c r="I50" s="209"/>
    </row>
    <row r="51" spans="1:10" s="128" customFormat="1" x14ac:dyDescent="0.25">
      <c r="A51" s="129"/>
      <c r="B51" s="260"/>
      <c r="C51" s="261"/>
      <c r="D51" s="261"/>
      <c r="E51" s="261"/>
      <c r="F51" s="218"/>
      <c r="G51" s="170" t="s">
        <v>345</v>
      </c>
      <c r="H51" s="157">
        <f>ROUND(+H27,2)</f>
        <v>0</v>
      </c>
      <c r="I51" s="129"/>
      <c r="J51" s="184" t="s">
        <v>323</v>
      </c>
    </row>
    <row r="52" spans="1:10" s="210" customFormat="1" x14ac:dyDescent="0.25">
      <c r="A52" s="209"/>
      <c r="B52" s="209"/>
      <c r="C52" s="209"/>
      <c r="D52" s="209"/>
      <c r="E52" s="209"/>
      <c r="F52" s="209"/>
      <c r="G52" s="209"/>
      <c r="H52" s="31"/>
      <c r="I52" s="209"/>
    </row>
    <row r="53" spans="1:10" s="210" customFormat="1" x14ac:dyDescent="0.25">
      <c r="A53" s="209"/>
      <c r="B53" s="25" t="s">
        <v>441</v>
      </c>
      <c r="C53" s="26"/>
      <c r="D53" s="258"/>
      <c r="E53" s="258"/>
      <c r="F53" s="258"/>
      <c r="G53" s="258"/>
      <c r="H53" s="262"/>
      <c r="I53" s="209"/>
      <c r="J53" s="211" t="s">
        <v>320</v>
      </c>
    </row>
    <row r="54" spans="1:10" s="210" customFormat="1" x14ac:dyDescent="0.25">
      <c r="A54" s="209"/>
      <c r="B54" s="282"/>
      <c r="C54" s="283"/>
      <c r="D54" s="283"/>
      <c r="E54" s="283"/>
      <c r="F54" s="283"/>
      <c r="G54" s="283"/>
      <c r="H54" s="284"/>
      <c r="I54" s="209"/>
    </row>
    <row r="55" spans="1:10" s="210" customFormat="1" x14ac:dyDescent="0.25">
      <c r="A55" s="209"/>
      <c r="B55" s="370"/>
      <c r="C55" s="371"/>
      <c r="D55" s="371"/>
      <c r="E55" s="371"/>
      <c r="F55" s="172"/>
      <c r="G55" s="219" t="s">
        <v>388</v>
      </c>
      <c r="H55" s="157">
        <f>ROUND(+H30,2)</f>
        <v>0</v>
      </c>
      <c r="I55" s="209"/>
    </row>
    <row r="56" spans="1:10" s="210" customFormat="1" x14ac:dyDescent="0.25">
      <c r="A56" s="209"/>
      <c r="B56" s="260"/>
      <c r="C56" s="261"/>
      <c r="D56" s="261"/>
      <c r="E56" s="261"/>
      <c r="F56" s="218"/>
      <c r="G56" s="219" t="s">
        <v>389</v>
      </c>
      <c r="H56" s="157">
        <f>ROUND(+H33,2)</f>
        <v>0</v>
      </c>
      <c r="I56" s="209"/>
      <c r="J56" s="211" t="s">
        <v>390</v>
      </c>
    </row>
    <row r="57" spans="1:10" s="128" customFormat="1" x14ac:dyDescent="0.25">
      <c r="A57" s="129"/>
      <c r="B57" s="129"/>
      <c r="C57" s="129"/>
      <c r="D57" s="129"/>
      <c r="E57" s="129"/>
      <c r="F57" s="129"/>
      <c r="G57" s="129"/>
      <c r="H57" s="31"/>
      <c r="I57" s="129"/>
      <c r="J57" s="182"/>
    </row>
    <row r="58" spans="1:10" x14ac:dyDescent="0.25">
      <c r="A58" s="8"/>
      <c r="B58" s="8"/>
      <c r="C58" s="8"/>
      <c r="D58" s="8"/>
      <c r="E58" s="8"/>
      <c r="F58" s="778" t="s">
        <v>266</v>
      </c>
      <c r="G58" s="778"/>
      <c r="H58" s="156">
        <f>ROUND(+H40+H46+H51+H39+H45+H50+H55+H56,2)</f>
        <v>0</v>
      </c>
      <c r="I58" s="8"/>
      <c r="J58" s="418" t="s">
        <v>399</v>
      </c>
    </row>
    <row r="59" spans="1:10" x14ac:dyDescent="0.25">
      <c r="A59" s="8"/>
      <c r="B59" s="8"/>
      <c r="C59" s="8"/>
      <c r="D59" s="8"/>
      <c r="E59" s="8"/>
      <c r="F59" s="8"/>
      <c r="G59" s="8"/>
      <c r="H59" s="8"/>
      <c r="I59" s="8"/>
    </row>
    <row r="60" spans="1:10" x14ac:dyDescent="0.25">
      <c r="A60" s="8"/>
      <c r="B60" s="8"/>
      <c r="C60" s="8"/>
      <c r="D60" s="8"/>
      <c r="E60" s="8"/>
      <c r="F60" s="8"/>
      <c r="G60" s="8"/>
      <c r="H60" s="8"/>
    </row>
    <row r="61" spans="1:10" x14ac:dyDescent="0.25">
      <c r="A61" s="8"/>
      <c r="B61" s="8"/>
      <c r="C61" s="8"/>
      <c r="D61" s="8"/>
      <c r="E61" s="8"/>
      <c r="F61" s="8"/>
      <c r="G61" s="8"/>
      <c r="H61" s="8"/>
    </row>
    <row r="62" spans="1:10" x14ac:dyDescent="0.25">
      <c r="A62" s="8"/>
      <c r="B62" s="8"/>
      <c r="C62" s="8"/>
      <c r="D62" s="8"/>
      <c r="E62" s="8"/>
      <c r="F62" s="8"/>
      <c r="G62" s="8"/>
      <c r="H62" s="8"/>
    </row>
    <row r="63" spans="1:10" x14ac:dyDescent="0.25">
      <c r="A63" s="8"/>
      <c r="B63" s="8"/>
      <c r="C63" s="8"/>
      <c r="D63" s="8"/>
      <c r="E63" s="8"/>
      <c r="F63" s="8"/>
      <c r="G63" s="8"/>
      <c r="H63" s="8"/>
    </row>
    <row r="64" spans="1:10" x14ac:dyDescent="0.25">
      <c r="A64" s="8"/>
      <c r="B64" s="8"/>
      <c r="C64" s="8"/>
      <c r="D64" s="8"/>
      <c r="E64" s="8"/>
      <c r="F64" s="8"/>
      <c r="G64" s="8"/>
      <c r="H64" s="8"/>
    </row>
    <row r="65" spans="1:8" x14ac:dyDescent="0.25">
      <c r="A65" s="8"/>
      <c r="B65" s="8"/>
      <c r="C65" s="8"/>
      <c r="D65" s="8"/>
      <c r="E65" s="8"/>
      <c r="F65" s="8"/>
      <c r="G65" s="8"/>
      <c r="H65" s="8"/>
    </row>
    <row r="66" spans="1:8" x14ac:dyDescent="0.25">
      <c r="A66" s="8"/>
      <c r="B66" s="8"/>
      <c r="C66" s="8"/>
      <c r="D66" s="8"/>
      <c r="E66" s="8"/>
      <c r="F66" s="8"/>
      <c r="G66" s="8"/>
      <c r="H66" s="8"/>
    </row>
    <row r="67" spans="1:8" x14ac:dyDescent="0.25">
      <c r="A67" s="8"/>
      <c r="B67" s="8"/>
      <c r="C67" s="8"/>
      <c r="D67" s="8"/>
      <c r="E67" s="8"/>
      <c r="F67" s="8"/>
      <c r="G67" s="8"/>
      <c r="H67" s="8"/>
    </row>
    <row r="68" spans="1:8" x14ac:dyDescent="0.25">
      <c r="A68" s="8"/>
      <c r="B68" s="8"/>
      <c r="C68" s="8"/>
      <c r="D68" s="8"/>
      <c r="E68" s="8"/>
      <c r="F68" s="8"/>
      <c r="G68" s="8"/>
      <c r="H68" s="8"/>
    </row>
    <row r="69" spans="1:8" x14ac:dyDescent="0.25">
      <c r="A69" s="8"/>
      <c r="B69" s="8"/>
      <c r="C69" s="8"/>
      <c r="D69" s="8"/>
      <c r="E69" s="8"/>
      <c r="F69" s="8"/>
      <c r="G69" s="8"/>
      <c r="H69" s="8"/>
    </row>
    <row r="70" spans="1:8" x14ac:dyDescent="0.25">
      <c r="A70" s="8"/>
      <c r="B70" s="8"/>
      <c r="C70" s="8"/>
      <c r="D70" s="8"/>
      <c r="E70" s="8"/>
      <c r="F70" s="8"/>
      <c r="G70" s="8"/>
      <c r="H70" s="8"/>
    </row>
    <row r="71" spans="1:8" x14ac:dyDescent="0.25">
      <c r="A71" s="8"/>
      <c r="B71" s="8"/>
      <c r="C71" s="8"/>
      <c r="D71" s="8"/>
      <c r="E71" s="8"/>
      <c r="F71" s="8"/>
      <c r="G71" s="8"/>
      <c r="H71" s="8"/>
    </row>
    <row r="72" spans="1:8" x14ac:dyDescent="0.25">
      <c r="A72" s="8"/>
      <c r="B72" s="8"/>
      <c r="C72" s="8"/>
      <c r="D72" s="8"/>
      <c r="E72" s="8"/>
      <c r="F72" s="8"/>
      <c r="G72" s="8"/>
      <c r="H72" s="8"/>
    </row>
    <row r="73" spans="1:8" x14ac:dyDescent="0.25">
      <c r="A73" s="8"/>
      <c r="B73" s="8"/>
      <c r="C73" s="8"/>
      <c r="D73" s="8"/>
      <c r="E73" s="8"/>
      <c r="F73" s="8"/>
      <c r="G73" s="8"/>
      <c r="H73" s="8"/>
    </row>
    <row r="74" spans="1:8" x14ac:dyDescent="0.25">
      <c r="A74" s="8"/>
      <c r="B74" s="8"/>
      <c r="C74" s="8"/>
      <c r="D74" s="8"/>
      <c r="E74" s="8"/>
      <c r="F74" s="8"/>
      <c r="G74" s="8"/>
      <c r="H74" s="8"/>
    </row>
    <row r="75" spans="1:8" x14ac:dyDescent="0.25">
      <c r="A75" s="8"/>
      <c r="B75" s="8"/>
      <c r="C75" s="8"/>
      <c r="D75" s="8"/>
      <c r="E75" s="8"/>
      <c r="F75" s="8"/>
      <c r="G75" s="8"/>
      <c r="H75" s="8"/>
    </row>
    <row r="76" spans="1:8" x14ac:dyDescent="0.25">
      <c r="A76" s="8"/>
      <c r="B76" s="8"/>
      <c r="C76" s="8"/>
      <c r="D76" s="8"/>
      <c r="E76" s="8"/>
      <c r="F76" s="8"/>
      <c r="G76" s="8"/>
      <c r="H76" s="8"/>
    </row>
    <row r="77" spans="1:8" x14ac:dyDescent="0.25">
      <c r="A77" s="8"/>
      <c r="B77" s="8"/>
      <c r="C77" s="8"/>
      <c r="D77" s="8"/>
      <c r="E77" s="8"/>
      <c r="F77" s="8"/>
      <c r="G77" s="8"/>
      <c r="H77" s="8"/>
    </row>
    <row r="78" spans="1:8" x14ac:dyDescent="0.25">
      <c r="A78" s="8"/>
      <c r="B78" s="8"/>
      <c r="C78" s="8"/>
      <c r="D78" s="8"/>
      <c r="E78" s="8"/>
      <c r="F78" s="8"/>
      <c r="G78" s="8"/>
      <c r="H78" s="8"/>
    </row>
    <row r="79" spans="1:8" x14ac:dyDescent="0.25">
      <c r="A79" s="8"/>
      <c r="B79" s="8"/>
      <c r="C79" s="8"/>
      <c r="D79" s="8"/>
      <c r="E79" s="8"/>
      <c r="F79" s="8"/>
      <c r="G79" s="8"/>
      <c r="H79" s="8"/>
    </row>
    <row r="80" spans="1:8" x14ac:dyDescent="0.25">
      <c r="A80" s="8"/>
      <c r="B80" s="8"/>
      <c r="C80" s="8"/>
      <c r="D80" s="8"/>
      <c r="E80" s="8"/>
      <c r="F80" s="8"/>
      <c r="G80" s="8"/>
      <c r="H80" s="8"/>
    </row>
    <row r="81" spans="1:8" x14ac:dyDescent="0.25">
      <c r="A81" s="8"/>
      <c r="B81" s="8"/>
      <c r="C81" s="8"/>
      <c r="D81" s="8"/>
      <c r="E81" s="8"/>
      <c r="F81" s="8"/>
      <c r="G81" s="8"/>
      <c r="H81" s="8"/>
    </row>
    <row r="82" spans="1:8" x14ac:dyDescent="0.25">
      <c r="A82" s="8"/>
      <c r="B82" s="8"/>
      <c r="C82" s="8"/>
      <c r="D82" s="8"/>
      <c r="E82" s="8"/>
      <c r="F82" s="8"/>
      <c r="G82" s="8"/>
      <c r="H82" s="8"/>
    </row>
    <row r="83" spans="1:8" x14ac:dyDescent="0.25">
      <c r="A83" s="8"/>
      <c r="B83" s="8"/>
      <c r="C83" s="8"/>
      <c r="D83" s="8"/>
      <c r="E83" s="8"/>
      <c r="F83" s="8"/>
      <c r="G83" s="8"/>
      <c r="H83" s="8"/>
    </row>
    <row r="84" spans="1:8" x14ac:dyDescent="0.25">
      <c r="A84" s="8"/>
      <c r="B84" s="8"/>
      <c r="C84" s="8"/>
      <c r="D84" s="8"/>
      <c r="E84" s="8"/>
      <c r="F84" s="8"/>
      <c r="G84" s="8"/>
      <c r="H84" s="8"/>
    </row>
    <row r="85" spans="1:8" x14ac:dyDescent="0.25">
      <c r="A85" s="8"/>
      <c r="B85" s="8"/>
      <c r="C85" s="8"/>
      <c r="D85" s="8"/>
      <c r="E85" s="8"/>
      <c r="F85" s="8"/>
      <c r="G85" s="8"/>
      <c r="H85" s="8"/>
    </row>
    <row r="86" spans="1:8" x14ac:dyDescent="0.25">
      <c r="A86" s="8"/>
      <c r="B86" s="8"/>
      <c r="C86" s="8"/>
      <c r="D86" s="8"/>
      <c r="E86" s="8"/>
      <c r="F86" s="8"/>
      <c r="G86" s="8"/>
      <c r="H86" s="8"/>
    </row>
    <row r="87" spans="1:8" x14ac:dyDescent="0.25">
      <c r="A87" s="8"/>
      <c r="B87" s="8"/>
      <c r="C87" s="8"/>
      <c r="D87" s="8"/>
      <c r="E87" s="8"/>
      <c r="F87" s="8"/>
      <c r="G87" s="8"/>
      <c r="H87" s="8"/>
    </row>
    <row r="88" spans="1:8" x14ac:dyDescent="0.25">
      <c r="A88" s="8"/>
      <c r="B88" s="8"/>
      <c r="C88" s="8"/>
      <c r="D88" s="8"/>
      <c r="E88" s="8"/>
      <c r="F88" s="8"/>
      <c r="G88" s="8"/>
      <c r="H88" s="8"/>
    </row>
    <row r="89" spans="1:8" x14ac:dyDescent="0.25">
      <c r="A89" s="8"/>
      <c r="B89" s="8"/>
      <c r="C89" s="8"/>
      <c r="D89" s="8"/>
      <c r="E89" s="8"/>
      <c r="F89" s="8"/>
      <c r="G89" s="8"/>
      <c r="H89" s="8"/>
    </row>
    <row r="90" spans="1:8" x14ac:dyDescent="0.25">
      <c r="A90" s="8"/>
      <c r="B90" s="8"/>
      <c r="C90" s="8"/>
      <c r="D90" s="8"/>
      <c r="E90" s="8"/>
      <c r="F90" s="8"/>
      <c r="G90" s="8"/>
      <c r="H90" s="8"/>
    </row>
    <row r="91" spans="1:8" x14ac:dyDescent="0.25">
      <c r="A91" s="8"/>
      <c r="B91" s="8"/>
      <c r="C91" s="8"/>
      <c r="D91" s="8"/>
      <c r="E91" s="8"/>
      <c r="F91" s="8"/>
      <c r="G91" s="8"/>
      <c r="H91" s="8"/>
    </row>
    <row r="92" spans="1:8" x14ac:dyDescent="0.25">
      <c r="A92" s="8"/>
      <c r="B92" s="8"/>
      <c r="C92" s="8"/>
      <c r="D92" s="8"/>
      <c r="E92" s="8"/>
      <c r="F92" s="8"/>
      <c r="G92" s="8"/>
      <c r="H92" s="8"/>
    </row>
    <row r="93" spans="1:8" x14ac:dyDescent="0.25">
      <c r="A93" s="8"/>
      <c r="B93" s="8"/>
      <c r="C93" s="8"/>
      <c r="D93" s="8"/>
      <c r="E93" s="8"/>
      <c r="F93" s="8"/>
      <c r="G93" s="8"/>
      <c r="H93" s="8"/>
    </row>
    <row r="94" spans="1:8" x14ac:dyDescent="0.25">
      <c r="A94" s="8"/>
      <c r="B94" s="8"/>
      <c r="C94" s="8"/>
      <c r="D94" s="8"/>
      <c r="E94" s="8"/>
      <c r="F94" s="8"/>
      <c r="G94" s="8"/>
      <c r="H94" s="8"/>
    </row>
    <row r="95" spans="1:8" x14ac:dyDescent="0.25">
      <c r="A95" s="8"/>
      <c r="B95" s="8"/>
      <c r="C95" s="8"/>
      <c r="D95" s="8"/>
      <c r="E95" s="8"/>
      <c r="F95" s="8"/>
      <c r="G95" s="8"/>
      <c r="H95" s="8"/>
    </row>
    <row r="96" spans="1:8" x14ac:dyDescent="0.25">
      <c r="A96" s="8"/>
      <c r="B96" s="8"/>
      <c r="C96" s="8"/>
      <c r="D96" s="8"/>
      <c r="E96" s="8"/>
      <c r="F96" s="8"/>
      <c r="G96" s="8"/>
      <c r="H96" s="8"/>
    </row>
    <row r="97" spans="1:8" x14ac:dyDescent="0.25">
      <c r="A97" s="8"/>
      <c r="B97" s="8"/>
      <c r="C97" s="8"/>
      <c r="D97" s="8"/>
      <c r="E97" s="8"/>
      <c r="F97" s="8"/>
      <c r="G97" s="8"/>
      <c r="H97" s="8"/>
    </row>
    <row r="98" spans="1:8" x14ac:dyDescent="0.25">
      <c r="A98" s="8"/>
      <c r="B98" s="8"/>
      <c r="C98" s="8"/>
      <c r="D98" s="8"/>
      <c r="E98" s="8"/>
      <c r="F98" s="8"/>
      <c r="G98" s="8"/>
      <c r="H98" s="8"/>
    </row>
    <row r="99" spans="1:8" x14ac:dyDescent="0.25">
      <c r="A99" s="8"/>
      <c r="B99" s="8"/>
      <c r="C99" s="8"/>
      <c r="D99" s="8"/>
      <c r="E99" s="8"/>
      <c r="F99" s="8"/>
      <c r="G99" s="8"/>
      <c r="H99" s="8"/>
    </row>
    <row r="100" spans="1:8" x14ac:dyDescent="0.25">
      <c r="A100" s="8"/>
      <c r="B100" s="8"/>
      <c r="C100" s="8"/>
      <c r="D100" s="8"/>
      <c r="E100" s="8"/>
      <c r="F100" s="8"/>
      <c r="G100" s="8"/>
      <c r="H100" s="8"/>
    </row>
    <row r="101" spans="1:8" x14ac:dyDescent="0.25">
      <c r="A101" s="8"/>
      <c r="B101" s="8"/>
      <c r="C101" s="8"/>
      <c r="D101" s="8"/>
      <c r="E101" s="8"/>
      <c r="F101" s="8"/>
      <c r="G101" s="8"/>
      <c r="H101" s="8"/>
    </row>
    <row r="102" spans="1:8" x14ac:dyDescent="0.25">
      <c r="A102" s="8"/>
      <c r="B102" s="8"/>
      <c r="C102" s="8"/>
      <c r="D102" s="8"/>
      <c r="E102" s="8"/>
      <c r="F102" s="8"/>
      <c r="G102" s="8"/>
      <c r="H102" s="8"/>
    </row>
    <row r="103" spans="1:8" x14ac:dyDescent="0.25">
      <c r="A103" s="8"/>
      <c r="B103" s="8"/>
      <c r="C103" s="8"/>
      <c r="D103" s="8"/>
      <c r="E103" s="8"/>
      <c r="F103" s="8"/>
      <c r="G103" s="8"/>
      <c r="H103" s="8"/>
    </row>
    <row r="104" spans="1:8" x14ac:dyDescent="0.25">
      <c r="A104" s="8"/>
      <c r="B104" s="8"/>
      <c r="C104" s="8"/>
      <c r="D104" s="8"/>
      <c r="E104" s="8"/>
      <c r="F104" s="8"/>
      <c r="G104" s="8"/>
      <c r="H104" s="8"/>
    </row>
    <row r="105" spans="1:8" x14ac:dyDescent="0.25">
      <c r="A105" s="8"/>
      <c r="B105" s="8"/>
      <c r="C105" s="8"/>
      <c r="D105" s="8"/>
      <c r="E105" s="8"/>
      <c r="F105" s="8"/>
      <c r="G105" s="8"/>
      <c r="H105" s="8"/>
    </row>
    <row r="106" spans="1:8" x14ac:dyDescent="0.25">
      <c r="A106" s="8"/>
      <c r="B106" s="8"/>
      <c r="C106" s="8"/>
      <c r="D106" s="8"/>
      <c r="E106" s="8"/>
      <c r="F106" s="8"/>
      <c r="G106" s="8"/>
      <c r="H106" s="8"/>
    </row>
    <row r="107" spans="1:8" x14ac:dyDescent="0.25">
      <c r="A107" s="8"/>
      <c r="B107" s="8"/>
      <c r="C107" s="8"/>
      <c r="D107" s="8"/>
      <c r="E107" s="8"/>
      <c r="F107" s="8"/>
      <c r="G107" s="8"/>
      <c r="H107" s="8"/>
    </row>
    <row r="108" spans="1:8" x14ac:dyDescent="0.25">
      <c r="A108" s="8"/>
      <c r="B108" s="8"/>
      <c r="C108" s="8"/>
      <c r="D108" s="8"/>
      <c r="E108" s="8"/>
      <c r="F108" s="8"/>
      <c r="G108" s="8"/>
      <c r="H108" s="8"/>
    </row>
    <row r="109" spans="1:8" x14ac:dyDescent="0.25">
      <c r="A109" s="8"/>
      <c r="B109" s="8"/>
      <c r="C109" s="8"/>
      <c r="D109" s="8"/>
      <c r="E109" s="8"/>
      <c r="F109" s="8"/>
      <c r="G109" s="8"/>
      <c r="H109" s="8"/>
    </row>
    <row r="110" spans="1:8" x14ac:dyDescent="0.25">
      <c r="A110" s="8"/>
      <c r="B110" s="8"/>
      <c r="C110" s="8"/>
      <c r="D110" s="8"/>
      <c r="E110" s="8"/>
      <c r="F110" s="8"/>
      <c r="G110" s="8"/>
      <c r="H110" s="8"/>
    </row>
    <row r="111" spans="1:8" x14ac:dyDescent="0.25">
      <c r="A111" s="8"/>
      <c r="B111" s="8"/>
      <c r="C111" s="8"/>
      <c r="D111" s="8"/>
      <c r="E111" s="8"/>
      <c r="F111" s="8"/>
      <c r="G111" s="8"/>
      <c r="H111" s="8"/>
    </row>
    <row r="112" spans="1:8" x14ac:dyDescent="0.25">
      <c r="A112" s="8"/>
      <c r="B112" s="8"/>
      <c r="C112" s="8"/>
      <c r="D112" s="8"/>
      <c r="E112" s="8"/>
      <c r="F112" s="8"/>
      <c r="G112" s="8"/>
      <c r="H112" s="8"/>
    </row>
    <row r="113" spans="1:8" x14ac:dyDescent="0.25">
      <c r="A113" s="8"/>
      <c r="B113" s="8"/>
      <c r="C113" s="8"/>
      <c r="D113" s="8"/>
      <c r="E113" s="8"/>
      <c r="F113" s="8"/>
      <c r="G113" s="8"/>
      <c r="H113" s="8"/>
    </row>
    <row r="114" spans="1:8" x14ac:dyDescent="0.25">
      <c r="A114" s="8"/>
      <c r="B114" s="8"/>
      <c r="C114" s="8"/>
      <c r="D114" s="8"/>
      <c r="E114" s="8"/>
      <c r="F114" s="8"/>
      <c r="G114" s="8"/>
      <c r="H114" s="8"/>
    </row>
    <row r="115" spans="1:8" x14ac:dyDescent="0.25">
      <c r="A115" s="8"/>
      <c r="B115" s="8"/>
      <c r="C115" s="8"/>
      <c r="D115" s="8"/>
      <c r="E115" s="8"/>
      <c r="F115" s="8"/>
      <c r="G115" s="8"/>
      <c r="H115" s="8"/>
    </row>
    <row r="116" spans="1:8" x14ac:dyDescent="0.25">
      <c r="A116" s="8"/>
      <c r="B116" s="8"/>
      <c r="C116" s="8"/>
      <c r="D116" s="8"/>
      <c r="E116" s="8"/>
      <c r="F116" s="8"/>
      <c r="G116" s="8"/>
      <c r="H116" s="8"/>
    </row>
    <row r="117" spans="1:8" x14ac:dyDescent="0.25">
      <c r="A117" s="8"/>
      <c r="B117" s="8"/>
      <c r="C117" s="8"/>
      <c r="D117" s="8"/>
      <c r="E117" s="8"/>
      <c r="F117" s="8"/>
      <c r="G117" s="8"/>
      <c r="H117" s="8"/>
    </row>
    <row r="118" spans="1:8" x14ac:dyDescent="0.25">
      <c r="A118" s="8"/>
      <c r="B118" s="8"/>
      <c r="C118" s="8"/>
      <c r="D118" s="8"/>
      <c r="E118" s="8"/>
      <c r="F118" s="8"/>
      <c r="G118" s="8"/>
      <c r="H118" s="8"/>
    </row>
    <row r="119" spans="1:8" x14ac:dyDescent="0.25">
      <c r="A119" s="8"/>
      <c r="B119" s="8"/>
      <c r="C119" s="8"/>
      <c r="D119" s="8"/>
      <c r="E119" s="8"/>
      <c r="F119" s="8"/>
      <c r="G119" s="8"/>
      <c r="H119" s="8"/>
    </row>
    <row r="120" spans="1:8" x14ac:dyDescent="0.25">
      <c r="A120" s="8"/>
      <c r="B120" s="8"/>
      <c r="C120" s="8"/>
      <c r="D120" s="8"/>
      <c r="E120" s="8"/>
      <c r="F120" s="8"/>
      <c r="G120" s="8"/>
      <c r="H120" s="8"/>
    </row>
    <row r="121" spans="1:8" x14ac:dyDescent="0.25">
      <c r="A121" s="8"/>
      <c r="B121" s="8"/>
      <c r="C121" s="8"/>
      <c r="D121" s="8"/>
      <c r="E121" s="8"/>
      <c r="F121" s="8"/>
      <c r="G121" s="8"/>
      <c r="H121" s="8"/>
    </row>
    <row r="122" spans="1:8" x14ac:dyDescent="0.25">
      <c r="A122" s="8"/>
      <c r="B122" s="8"/>
      <c r="C122" s="8"/>
      <c r="D122" s="8"/>
      <c r="E122" s="8"/>
      <c r="F122" s="8"/>
      <c r="G122" s="8"/>
      <c r="H122" s="8"/>
    </row>
    <row r="123" spans="1:8" x14ac:dyDescent="0.25">
      <c r="A123" s="8"/>
      <c r="B123" s="8"/>
      <c r="C123" s="8"/>
      <c r="D123" s="8"/>
      <c r="E123" s="8"/>
      <c r="F123" s="8"/>
      <c r="G123" s="8"/>
      <c r="H123" s="8"/>
    </row>
    <row r="124" spans="1:8" x14ac:dyDescent="0.25">
      <c r="A124" s="8"/>
      <c r="B124" s="8"/>
      <c r="C124" s="8"/>
      <c r="D124" s="8"/>
      <c r="E124" s="8"/>
      <c r="F124" s="8"/>
      <c r="G124" s="8"/>
      <c r="H124" s="8"/>
    </row>
    <row r="125" spans="1:8" x14ac:dyDescent="0.25">
      <c r="A125" s="8"/>
      <c r="B125" s="8"/>
      <c r="C125" s="8"/>
      <c r="D125" s="8"/>
      <c r="E125" s="8"/>
      <c r="F125" s="8"/>
      <c r="G125" s="8"/>
      <c r="H125" s="8"/>
    </row>
    <row r="126" spans="1:8" x14ac:dyDescent="0.25">
      <c r="A126" s="8"/>
      <c r="B126" s="8"/>
      <c r="C126" s="8"/>
      <c r="D126" s="8"/>
      <c r="E126" s="8"/>
      <c r="F126" s="8"/>
      <c r="G126" s="8"/>
      <c r="H126" s="8"/>
    </row>
    <row r="127" spans="1:8" x14ac:dyDescent="0.25">
      <c r="A127" s="8"/>
      <c r="B127" s="8"/>
      <c r="C127" s="8"/>
      <c r="D127" s="8"/>
      <c r="E127" s="8"/>
      <c r="F127" s="8"/>
      <c r="G127" s="8"/>
      <c r="H127" s="8"/>
    </row>
    <row r="128" spans="1:8" x14ac:dyDescent="0.25">
      <c r="A128" s="8"/>
      <c r="B128" s="8"/>
      <c r="C128" s="8"/>
      <c r="D128" s="8"/>
      <c r="E128" s="8"/>
      <c r="F128" s="8"/>
      <c r="G128" s="8"/>
      <c r="H128" s="8"/>
    </row>
    <row r="129" spans="1:8" x14ac:dyDescent="0.25">
      <c r="A129" s="8"/>
      <c r="B129" s="8"/>
      <c r="C129" s="8"/>
      <c r="D129" s="8"/>
      <c r="E129" s="8"/>
      <c r="F129" s="8"/>
      <c r="G129" s="8"/>
      <c r="H129" s="8"/>
    </row>
    <row r="130" spans="1:8" x14ac:dyDescent="0.25">
      <c r="A130" s="8"/>
      <c r="B130" s="8"/>
      <c r="C130" s="8"/>
      <c r="D130" s="8"/>
      <c r="E130" s="8"/>
      <c r="F130" s="8"/>
      <c r="G130" s="8"/>
      <c r="H130" s="8"/>
    </row>
    <row r="131" spans="1:8" x14ac:dyDescent="0.25">
      <c r="A131" s="8"/>
      <c r="B131" s="8"/>
      <c r="C131" s="8"/>
      <c r="D131" s="8"/>
      <c r="E131" s="8"/>
      <c r="F131" s="8"/>
      <c r="G131" s="8"/>
      <c r="H131" s="8"/>
    </row>
    <row r="132" spans="1:8" x14ac:dyDescent="0.25">
      <c r="A132" s="8"/>
      <c r="B132" s="8"/>
      <c r="C132" s="8"/>
      <c r="D132" s="8"/>
      <c r="E132" s="8"/>
      <c r="F132" s="8"/>
      <c r="G132" s="8"/>
      <c r="H132" s="8"/>
    </row>
    <row r="133" spans="1:8" x14ac:dyDescent="0.25">
      <c r="A133" s="8"/>
      <c r="B133" s="8"/>
      <c r="C133" s="8"/>
      <c r="D133" s="8"/>
      <c r="E133" s="8"/>
      <c r="F133" s="8"/>
      <c r="G133" s="8"/>
      <c r="H133" s="8"/>
    </row>
    <row r="134" spans="1:8" x14ac:dyDescent="0.25">
      <c r="A134" s="8"/>
      <c r="B134" s="8"/>
      <c r="C134" s="8"/>
      <c r="D134" s="8"/>
      <c r="E134" s="8"/>
      <c r="F134" s="8"/>
      <c r="G134" s="8"/>
      <c r="H134" s="8"/>
    </row>
    <row r="135" spans="1:8" x14ac:dyDescent="0.25">
      <c r="A135" s="8"/>
      <c r="B135" s="8"/>
      <c r="C135" s="8"/>
      <c r="D135" s="8"/>
      <c r="E135" s="8"/>
      <c r="F135" s="8"/>
      <c r="G135" s="8"/>
      <c r="H135" s="8"/>
    </row>
    <row r="136" spans="1:8" x14ac:dyDescent="0.25">
      <c r="A136" s="8"/>
      <c r="B136" s="8"/>
      <c r="C136" s="8"/>
      <c r="D136" s="8"/>
      <c r="E136" s="8"/>
      <c r="F136" s="8"/>
      <c r="G136" s="8"/>
      <c r="H136" s="8"/>
    </row>
    <row r="137" spans="1:8" x14ac:dyDescent="0.25">
      <c r="A137" s="8"/>
      <c r="B137" s="8"/>
      <c r="C137" s="8"/>
      <c r="D137" s="8"/>
      <c r="E137" s="8"/>
      <c r="F137" s="8"/>
      <c r="G137" s="8"/>
      <c r="H137" s="8"/>
    </row>
    <row r="138" spans="1:8" x14ac:dyDescent="0.25">
      <c r="A138" s="8"/>
      <c r="B138" s="8"/>
      <c r="C138" s="8"/>
      <c r="D138" s="8"/>
      <c r="E138" s="8"/>
      <c r="F138" s="8"/>
      <c r="G138" s="8"/>
      <c r="H138" s="8"/>
    </row>
    <row r="139" spans="1:8" x14ac:dyDescent="0.25">
      <c r="A139" s="8"/>
      <c r="B139" s="8"/>
      <c r="C139" s="8"/>
      <c r="D139" s="8"/>
      <c r="E139" s="8"/>
      <c r="F139" s="8"/>
      <c r="G139" s="8"/>
      <c r="H139" s="8"/>
    </row>
    <row r="140" spans="1:8" x14ac:dyDescent="0.25">
      <c r="A140" s="8"/>
      <c r="B140" s="8"/>
      <c r="C140" s="8"/>
      <c r="D140" s="8"/>
      <c r="E140" s="8"/>
      <c r="F140" s="8"/>
      <c r="G140" s="8"/>
      <c r="H140" s="8"/>
    </row>
    <row r="141" spans="1:8" x14ac:dyDescent="0.25">
      <c r="A141" s="8"/>
      <c r="B141" s="8"/>
      <c r="C141" s="8"/>
      <c r="D141" s="8"/>
      <c r="E141" s="8"/>
      <c r="F141" s="8"/>
      <c r="G141" s="8"/>
      <c r="H141" s="8"/>
    </row>
    <row r="142" spans="1:8" x14ac:dyDescent="0.25">
      <c r="A142" s="8"/>
      <c r="B142" s="8"/>
      <c r="C142" s="8"/>
      <c r="D142" s="8"/>
      <c r="E142" s="8"/>
      <c r="F142" s="8"/>
      <c r="G142" s="8"/>
      <c r="H142" s="8"/>
    </row>
    <row r="143" spans="1:8" x14ac:dyDescent="0.25">
      <c r="A143" s="8"/>
      <c r="B143" s="8"/>
      <c r="C143" s="8"/>
      <c r="D143" s="8"/>
      <c r="E143" s="8"/>
      <c r="F143" s="8"/>
      <c r="G143" s="8"/>
      <c r="H143" s="8"/>
    </row>
    <row r="144" spans="1:8" x14ac:dyDescent="0.25">
      <c r="A144" s="8"/>
      <c r="B144" s="8"/>
      <c r="C144" s="8"/>
      <c r="D144" s="8"/>
      <c r="E144" s="8"/>
      <c r="F144" s="8"/>
      <c r="G144" s="8"/>
      <c r="H144" s="8"/>
    </row>
    <row r="145" spans="1:8" x14ac:dyDescent="0.25">
      <c r="A145" s="8"/>
      <c r="B145" s="8"/>
      <c r="C145" s="8"/>
      <c r="D145" s="8"/>
      <c r="E145" s="8"/>
      <c r="F145" s="8"/>
      <c r="G145" s="8"/>
      <c r="H145" s="8"/>
    </row>
    <row r="146" spans="1:8" x14ac:dyDescent="0.25">
      <c r="A146" s="8"/>
      <c r="B146" s="8"/>
      <c r="C146" s="8"/>
      <c r="D146" s="8"/>
      <c r="E146" s="8"/>
      <c r="F146" s="8"/>
      <c r="G146" s="8"/>
      <c r="H146" s="8"/>
    </row>
    <row r="147" spans="1:8" x14ac:dyDescent="0.25">
      <c r="A147" s="8"/>
      <c r="B147" s="8"/>
      <c r="C147" s="8"/>
      <c r="D147" s="8"/>
      <c r="E147" s="8"/>
      <c r="F147" s="8"/>
      <c r="G147" s="8"/>
      <c r="H147" s="8"/>
    </row>
    <row r="148" spans="1:8" x14ac:dyDescent="0.25">
      <c r="A148" s="8"/>
      <c r="B148" s="8"/>
      <c r="C148" s="8"/>
      <c r="D148" s="8"/>
      <c r="E148" s="8"/>
      <c r="F148" s="8"/>
      <c r="G148" s="8"/>
      <c r="H148" s="8"/>
    </row>
    <row r="149" spans="1:8" x14ac:dyDescent="0.25">
      <c r="A149" s="8"/>
      <c r="B149" s="8"/>
      <c r="C149" s="8"/>
      <c r="D149" s="8"/>
      <c r="E149" s="8"/>
      <c r="F149" s="8"/>
      <c r="G149" s="8"/>
      <c r="H149" s="8"/>
    </row>
    <row r="150" spans="1:8" x14ac:dyDescent="0.25">
      <c r="A150" s="8"/>
      <c r="B150" s="8"/>
      <c r="C150" s="8"/>
      <c r="D150" s="8"/>
      <c r="E150" s="8"/>
      <c r="F150" s="8"/>
      <c r="G150" s="8"/>
      <c r="H150" s="8"/>
    </row>
    <row r="151" spans="1:8" x14ac:dyDescent="0.25">
      <c r="A151" s="8"/>
      <c r="B151" s="8"/>
      <c r="C151" s="8"/>
      <c r="D151" s="8"/>
      <c r="E151" s="8"/>
      <c r="F151" s="8"/>
      <c r="G151" s="8"/>
      <c r="H151" s="8"/>
    </row>
    <row r="152" spans="1:8" x14ac:dyDescent="0.25">
      <c r="A152" s="8"/>
      <c r="B152" s="8"/>
      <c r="C152" s="8"/>
      <c r="D152" s="8"/>
      <c r="E152" s="8"/>
      <c r="F152" s="8"/>
      <c r="G152" s="8"/>
      <c r="H152" s="8"/>
    </row>
    <row r="153" spans="1:8" x14ac:dyDescent="0.25">
      <c r="A153" s="8"/>
      <c r="B153" s="8"/>
      <c r="C153" s="8"/>
      <c r="D153" s="8"/>
      <c r="E153" s="8"/>
      <c r="F153" s="8"/>
      <c r="G153" s="8"/>
      <c r="H153" s="8"/>
    </row>
    <row r="154" spans="1:8" x14ac:dyDescent="0.25">
      <c r="A154" s="8"/>
      <c r="B154" s="8"/>
      <c r="C154" s="8"/>
      <c r="D154" s="8"/>
      <c r="E154" s="8"/>
      <c r="F154" s="8"/>
      <c r="G154" s="8"/>
      <c r="H154" s="8"/>
    </row>
    <row r="155" spans="1:8" x14ac:dyDescent="0.25">
      <c r="A155" s="8"/>
      <c r="B155" s="8"/>
      <c r="C155" s="8"/>
      <c r="D155" s="8"/>
      <c r="E155" s="8"/>
      <c r="F155" s="8"/>
      <c r="G155" s="8"/>
      <c r="H155" s="8"/>
    </row>
    <row r="156" spans="1:8" x14ac:dyDescent="0.25">
      <c r="A156" s="8"/>
      <c r="B156" s="8"/>
      <c r="C156" s="8"/>
      <c r="D156" s="8"/>
      <c r="E156" s="8"/>
      <c r="F156" s="8"/>
      <c r="G156" s="8"/>
      <c r="H156" s="8"/>
    </row>
    <row r="157" spans="1:8" x14ac:dyDescent="0.25">
      <c r="A157" s="8"/>
      <c r="B157" s="8"/>
      <c r="C157" s="8"/>
      <c r="D157" s="8"/>
      <c r="E157" s="8"/>
      <c r="F157" s="8"/>
      <c r="G157" s="8"/>
      <c r="H157" s="8"/>
    </row>
    <row r="158" spans="1:8" x14ac:dyDescent="0.25">
      <c r="A158" s="8"/>
      <c r="B158" s="8"/>
      <c r="C158" s="8"/>
      <c r="D158" s="8"/>
      <c r="E158" s="8"/>
      <c r="F158" s="8"/>
      <c r="G158" s="8"/>
      <c r="H158" s="8"/>
    </row>
    <row r="159" spans="1:8" x14ac:dyDescent="0.25">
      <c r="A159" s="8"/>
      <c r="B159" s="8"/>
      <c r="C159" s="8"/>
      <c r="D159" s="8"/>
      <c r="E159" s="8"/>
      <c r="F159" s="8"/>
      <c r="G159" s="8"/>
      <c r="H159" s="8"/>
    </row>
    <row r="160" spans="1:8" x14ac:dyDescent="0.25">
      <c r="A160" s="8"/>
      <c r="B160" s="8"/>
      <c r="C160" s="8"/>
      <c r="D160" s="8"/>
      <c r="E160" s="8"/>
      <c r="F160" s="8"/>
      <c r="G160" s="8"/>
      <c r="H160" s="8"/>
    </row>
    <row r="161" spans="1:8" x14ac:dyDescent="0.25">
      <c r="A161" s="8"/>
      <c r="B161" s="8"/>
      <c r="C161" s="8"/>
      <c r="D161" s="8"/>
      <c r="E161" s="8"/>
      <c r="F161" s="8"/>
      <c r="G161" s="8"/>
      <c r="H161" s="8"/>
    </row>
    <row r="162" spans="1:8" x14ac:dyDescent="0.25">
      <c r="A162" s="8"/>
      <c r="B162" s="8"/>
      <c r="C162" s="8"/>
      <c r="D162" s="8"/>
      <c r="E162" s="8"/>
      <c r="F162" s="8"/>
      <c r="G162" s="8"/>
      <c r="H162" s="8"/>
    </row>
    <row r="163" spans="1:8" x14ac:dyDescent="0.25">
      <c r="A163" s="8"/>
      <c r="B163" s="8"/>
      <c r="C163" s="8"/>
      <c r="D163" s="8"/>
      <c r="E163" s="8"/>
      <c r="F163" s="8"/>
      <c r="G163" s="8"/>
      <c r="H163" s="8"/>
    </row>
    <row r="164" spans="1:8" x14ac:dyDescent="0.25">
      <c r="A164" s="8"/>
      <c r="B164" s="8"/>
      <c r="C164" s="8"/>
      <c r="D164" s="8"/>
      <c r="E164" s="8"/>
      <c r="F164" s="8"/>
      <c r="G164" s="8"/>
      <c r="H164" s="8"/>
    </row>
    <row r="165" spans="1:8" x14ac:dyDescent="0.25">
      <c r="A165" s="8"/>
      <c r="B165" s="8"/>
      <c r="C165" s="8"/>
      <c r="D165" s="8"/>
      <c r="E165" s="8"/>
      <c r="F165" s="8"/>
      <c r="G165" s="8"/>
      <c r="H165" s="8"/>
    </row>
    <row r="166" spans="1:8" x14ac:dyDescent="0.25">
      <c r="A166" s="8"/>
      <c r="B166" s="8"/>
      <c r="C166" s="8"/>
      <c r="D166" s="8"/>
      <c r="E166" s="8"/>
      <c r="F166" s="8"/>
      <c r="G166" s="8"/>
      <c r="H166" s="8"/>
    </row>
    <row r="167" spans="1:8" x14ac:dyDescent="0.25">
      <c r="A167" s="8"/>
      <c r="B167" s="8"/>
      <c r="C167" s="8"/>
      <c r="D167" s="8"/>
      <c r="E167" s="8"/>
      <c r="F167" s="8"/>
      <c r="G167" s="8"/>
      <c r="H167" s="8"/>
    </row>
    <row r="168" spans="1:8" x14ac:dyDescent="0.25">
      <c r="A168" s="8"/>
      <c r="B168" s="8"/>
      <c r="C168" s="8"/>
      <c r="D168" s="8"/>
      <c r="E168" s="8"/>
      <c r="F168" s="8"/>
      <c r="G168" s="8"/>
      <c r="H168" s="8"/>
    </row>
    <row r="169" spans="1:8" x14ac:dyDescent="0.25">
      <c r="A169" s="8"/>
      <c r="B169" s="8"/>
      <c r="C169" s="8"/>
      <c r="D169" s="8"/>
      <c r="E169" s="8"/>
      <c r="F169" s="8"/>
      <c r="G169" s="8"/>
      <c r="H169" s="8"/>
    </row>
    <row r="170" spans="1:8" x14ac:dyDescent="0.25">
      <c r="A170" s="8"/>
      <c r="B170" s="8"/>
      <c r="C170" s="8"/>
      <c r="D170" s="8"/>
      <c r="E170" s="8"/>
      <c r="F170" s="8"/>
      <c r="G170" s="8"/>
      <c r="H170" s="8"/>
    </row>
    <row r="171" spans="1:8" x14ac:dyDescent="0.25">
      <c r="A171" s="8"/>
      <c r="B171" s="8"/>
      <c r="C171" s="8"/>
      <c r="D171" s="8"/>
      <c r="E171" s="8"/>
      <c r="F171" s="8"/>
      <c r="G171" s="8"/>
      <c r="H171" s="8"/>
    </row>
    <row r="172" spans="1:8" x14ac:dyDescent="0.25">
      <c r="A172" s="8"/>
      <c r="B172" s="8"/>
      <c r="C172" s="8"/>
      <c r="D172" s="8"/>
      <c r="E172" s="8"/>
      <c r="F172" s="8"/>
      <c r="G172" s="8"/>
      <c r="H172" s="8"/>
    </row>
    <row r="173" spans="1:8" x14ac:dyDescent="0.25">
      <c r="A173" s="8"/>
      <c r="B173" s="8"/>
      <c r="C173" s="8"/>
      <c r="D173" s="8"/>
      <c r="E173" s="8"/>
      <c r="F173" s="8"/>
      <c r="G173" s="8"/>
      <c r="H173" s="8"/>
    </row>
    <row r="174" spans="1:8" x14ac:dyDescent="0.25">
      <c r="A174" s="8"/>
      <c r="B174" s="8"/>
      <c r="C174" s="8"/>
      <c r="D174" s="8"/>
      <c r="E174" s="8"/>
      <c r="F174" s="8"/>
      <c r="G174" s="8"/>
      <c r="H174" s="8"/>
    </row>
    <row r="175" spans="1:8" x14ac:dyDescent="0.25">
      <c r="A175" s="8"/>
      <c r="B175" s="8"/>
      <c r="C175" s="8"/>
      <c r="D175" s="8"/>
      <c r="E175" s="8"/>
      <c r="F175" s="8"/>
      <c r="G175" s="8"/>
      <c r="H175" s="8"/>
    </row>
    <row r="176" spans="1:8" x14ac:dyDescent="0.25">
      <c r="A176" s="8"/>
      <c r="B176" s="8"/>
      <c r="C176" s="8"/>
      <c r="D176" s="8"/>
      <c r="E176" s="8"/>
      <c r="F176" s="8"/>
      <c r="G176" s="8"/>
      <c r="H176" s="8"/>
    </row>
    <row r="177" spans="1:8" x14ac:dyDescent="0.25">
      <c r="A177" s="8"/>
      <c r="B177" s="8"/>
      <c r="C177" s="8"/>
      <c r="D177" s="8"/>
      <c r="E177" s="8"/>
      <c r="F177" s="8"/>
      <c r="G177" s="8"/>
      <c r="H177" s="8"/>
    </row>
    <row r="178" spans="1:8" x14ac:dyDescent="0.25">
      <c r="A178" s="8"/>
      <c r="B178" s="8"/>
      <c r="C178" s="8"/>
      <c r="D178" s="8"/>
      <c r="E178" s="8"/>
      <c r="F178" s="8"/>
      <c r="G178" s="8"/>
      <c r="H178" s="8"/>
    </row>
    <row r="179" spans="1:8" x14ac:dyDescent="0.25">
      <c r="A179" s="8"/>
      <c r="B179" s="8"/>
      <c r="C179" s="8"/>
      <c r="D179" s="8"/>
      <c r="E179" s="8"/>
      <c r="F179" s="8"/>
      <c r="G179" s="8"/>
      <c r="H179" s="8"/>
    </row>
    <row r="180" spans="1:8" x14ac:dyDescent="0.25">
      <c r="A180" s="8"/>
      <c r="B180" s="8"/>
      <c r="C180" s="8"/>
      <c r="D180" s="8"/>
      <c r="E180" s="8"/>
      <c r="F180" s="8"/>
      <c r="G180" s="8"/>
      <c r="H180" s="8"/>
    </row>
    <row r="181" spans="1:8" x14ac:dyDescent="0.25">
      <c r="A181" s="8"/>
      <c r="B181" s="8"/>
      <c r="C181" s="8"/>
      <c r="D181" s="8"/>
      <c r="E181" s="8"/>
      <c r="F181" s="8"/>
      <c r="G181" s="8"/>
      <c r="H181" s="8"/>
    </row>
    <row r="182" spans="1:8" x14ac:dyDescent="0.25">
      <c r="A182" s="8"/>
      <c r="B182" s="8"/>
      <c r="C182" s="8"/>
      <c r="D182" s="8"/>
      <c r="E182" s="8"/>
      <c r="F182" s="8"/>
      <c r="G182" s="8"/>
      <c r="H182" s="8"/>
    </row>
    <row r="183" spans="1:8" x14ac:dyDescent="0.25">
      <c r="A183" s="8"/>
      <c r="B183" s="8"/>
      <c r="C183" s="8"/>
      <c r="D183" s="8"/>
      <c r="E183" s="8"/>
      <c r="F183" s="8"/>
      <c r="G183" s="8"/>
      <c r="H183" s="8"/>
    </row>
    <row r="184" spans="1:8" x14ac:dyDescent="0.25">
      <c r="A184" s="8"/>
      <c r="B184" s="8"/>
      <c r="C184" s="8"/>
      <c r="D184" s="8"/>
      <c r="E184" s="8"/>
      <c r="F184" s="8"/>
      <c r="G184" s="8"/>
      <c r="H184" s="8"/>
    </row>
    <row r="185" spans="1:8" x14ac:dyDescent="0.25">
      <c r="A185" s="8"/>
      <c r="B185" s="8"/>
      <c r="C185" s="8"/>
      <c r="D185" s="8"/>
      <c r="E185" s="8"/>
      <c r="F185" s="8"/>
      <c r="G185" s="8"/>
      <c r="H185" s="8"/>
    </row>
    <row r="186" spans="1:8" x14ac:dyDescent="0.25">
      <c r="A186" s="8"/>
      <c r="B186" s="8"/>
      <c r="C186" s="8"/>
      <c r="D186" s="8"/>
      <c r="E186" s="8"/>
      <c r="F186" s="8"/>
      <c r="G186" s="8"/>
      <c r="H186" s="8"/>
    </row>
    <row r="187" spans="1:8" x14ac:dyDescent="0.25">
      <c r="A187" s="8"/>
      <c r="B187" s="8"/>
      <c r="C187" s="8"/>
      <c r="D187" s="8"/>
      <c r="E187" s="8"/>
      <c r="F187" s="8"/>
      <c r="G187" s="8"/>
      <c r="H187" s="8"/>
    </row>
    <row r="188" spans="1:8" x14ac:dyDescent="0.25">
      <c r="A188" s="8"/>
      <c r="B188" s="8"/>
      <c r="C188" s="8"/>
      <c r="D188" s="8"/>
      <c r="E188" s="8"/>
      <c r="F188" s="8"/>
      <c r="G188" s="8"/>
      <c r="H188" s="8"/>
    </row>
    <row r="189" spans="1:8" x14ac:dyDescent="0.25">
      <c r="A189" s="8"/>
      <c r="B189" s="8"/>
      <c r="C189" s="8"/>
      <c r="D189" s="8"/>
      <c r="E189" s="8"/>
      <c r="F189" s="8"/>
      <c r="G189" s="8"/>
      <c r="H189" s="8"/>
    </row>
    <row r="190" spans="1:8" x14ac:dyDescent="0.25">
      <c r="A190" s="8"/>
      <c r="B190" s="8"/>
      <c r="C190" s="8"/>
      <c r="D190" s="8"/>
      <c r="E190" s="8"/>
      <c r="F190" s="8"/>
      <c r="G190" s="8"/>
      <c r="H190" s="8"/>
    </row>
    <row r="191" spans="1:8" x14ac:dyDescent="0.25">
      <c r="A191" s="8"/>
      <c r="B191" s="8"/>
      <c r="C191" s="8"/>
      <c r="D191" s="8"/>
      <c r="E191" s="8"/>
      <c r="F191" s="8"/>
      <c r="G191" s="8"/>
      <c r="H191" s="8"/>
    </row>
    <row r="192" spans="1:8" x14ac:dyDescent="0.25">
      <c r="A192" s="8"/>
      <c r="B192" s="8"/>
      <c r="C192" s="8"/>
      <c r="D192" s="8"/>
      <c r="E192" s="8"/>
      <c r="F192" s="8"/>
      <c r="G192" s="8"/>
      <c r="H192" s="8"/>
    </row>
    <row r="193" spans="1:8" x14ac:dyDescent="0.25">
      <c r="A193" s="8"/>
      <c r="B193" s="8"/>
      <c r="C193" s="8"/>
      <c r="D193" s="8"/>
      <c r="E193" s="8"/>
      <c r="F193" s="8"/>
      <c r="G193" s="8"/>
      <c r="H193" s="8"/>
    </row>
    <row r="194" spans="1:8" x14ac:dyDescent="0.25">
      <c r="A194" s="8"/>
      <c r="B194" s="8"/>
      <c r="C194" s="8"/>
      <c r="D194" s="8"/>
      <c r="E194" s="8"/>
      <c r="F194" s="8"/>
      <c r="G194" s="8"/>
      <c r="H194" s="8"/>
    </row>
    <row r="195" spans="1:8" x14ac:dyDescent="0.25">
      <c r="A195" s="8"/>
      <c r="B195" s="8"/>
      <c r="C195" s="8"/>
      <c r="D195" s="8"/>
      <c r="E195" s="8"/>
      <c r="F195" s="8"/>
      <c r="G195" s="8"/>
      <c r="H195" s="8"/>
    </row>
    <row r="196" spans="1:8" x14ac:dyDescent="0.25">
      <c r="A196" s="8"/>
      <c r="B196" s="8"/>
      <c r="C196" s="8"/>
      <c r="D196" s="8"/>
      <c r="E196" s="8"/>
      <c r="F196" s="8"/>
      <c r="G196" s="8"/>
      <c r="H196" s="8"/>
    </row>
    <row r="197" spans="1:8" x14ac:dyDescent="0.25">
      <c r="A197" s="8"/>
      <c r="B197" s="8"/>
      <c r="C197" s="8"/>
      <c r="D197" s="8"/>
      <c r="E197" s="8"/>
      <c r="F197" s="8"/>
      <c r="G197" s="8"/>
      <c r="H197" s="8"/>
    </row>
    <row r="198" spans="1:8" x14ac:dyDescent="0.25">
      <c r="A198" s="8"/>
      <c r="B198" s="8"/>
      <c r="C198" s="8"/>
      <c r="D198" s="8"/>
      <c r="E198" s="8"/>
      <c r="F198" s="8"/>
      <c r="G198" s="8"/>
      <c r="H198" s="8"/>
    </row>
    <row r="199" spans="1:8" x14ac:dyDescent="0.25">
      <c r="A199" s="8"/>
      <c r="B199" s="8"/>
      <c r="C199" s="8"/>
      <c r="D199" s="8"/>
      <c r="E199" s="8"/>
      <c r="F199" s="8"/>
      <c r="G199" s="8"/>
      <c r="H199" s="8"/>
    </row>
    <row r="200" spans="1:8" x14ac:dyDescent="0.25">
      <c r="A200" s="8"/>
      <c r="B200" s="8"/>
      <c r="C200" s="8"/>
      <c r="D200" s="8"/>
      <c r="E200" s="8"/>
      <c r="F200" s="8"/>
      <c r="G200" s="8"/>
      <c r="H200" s="8"/>
    </row>
    <row r="201" spans="1:8" x14ac:dyDescent="0.25">
      <c r="A201" s="8"/>
      <c r="B201" s="8"/>
      <c r="C201" s="8"/>
      <c r="D201" s="8"/>
      <c r="E201" s="8"/>
      <c r="F201" s="8"/>
      <c r="G201" s="8"/>
      <c r="H201" s="8"/>
    </row>
    <row r="202" spans="1:8" x14ac:dyDescent="0.25">
      <c r="A202" s="8"/>
      <c r="B202" s="8"/>
      <c r="C202" s="8"/>
      <c r="D202" s="8"/>
      <c r="E202" s="8"/>
      <c r="F202" s="8"/>
      <c r="G202" s="8"/>
      <c r="H202" s="8"/>
    </row>
    <row r="203" spans="1:8" x14ac:dyDescent="0.25">
      <c r="A203" s="8"/>
      <c r="B203" s="8"/>
      <c r="C203" s="8"/>
      <c r="D203" s="8"/>
      <c r="E203" s="8"/>
      <c r="F203" s="8"/>
      <c r="G203" s="8"/>
      <c r="H203" s="8"/>
    </row>
    <row r="204" spans="1:8" x14ac:dyDescent="0.25">
      <c r="A204" s="8"/>
      <c r="B204" s="8"/>
      <c r="C204" s="8"/>
      <c r="D204" s="8"/>
      <c r="E204" s="8"/>
      <c r="F204" s="8"/>
      <c r="G204" s="8"/>
      <c r="H204" s="8"/>
    </row>
    <row r="205" spans="1:8" x14ac:dyDescent="0.25">
      <c r="A205" s="8"/>
      <c r="B205" s="8"/>
      <c r="C205" s="8"/>
      <c r="D205" s="8"/>
      <c r="E205" s="8"/>
      <c r="F205" s="8"/>
      <c r="G205" s="8"/>
      <c r="H205" s="8"/>
    </row>
    <row r="206" spans="1:8" x14ac:dyDescent="0.25">
      <c r="A206" s="8"/>
      <c r="B206" s="8"/>
      <c r="C206" s="8"/>
      <c r="D206" s="8"/>
      <c r="E206" s="8"/>
      <c r="F206" s="8"/>
      <c r="G206" s="8"/>
      <c r="H206" s="8"/>
    </row>
    <row r="207" spans="1:8" x14ac:dyDescent="0.25">
      <c r="A207" s="8"/>
      <c r="B207" s="8"/>
      <c r="C207" s="8"/>
      <c r="D207" s="8"/>
      <c r="E207" s="8"/>
      <c r="F207" s="8"/>
      <c r="G207" s="8"/>
      <c r="H207" s="8"/>
    </row>
    <row r="208" spans="1:8" x14ac:dyDescent="0.25">
      <c r="A208" s="8"/>
      <c r="B208" s="8"/>
      <c r="C208" s="8"/>
      <c r="D208" s="8"/>
      <c r="E208" s="8"/>
      <c r="F208" s="8"/>
      <c r="G208" s="8"/>
      <c r="H208" s="8"/>
    </row>
    <row r="209" spans="1:8" x14ac:dyDescent="0.25">
      <c r="A209" s="8"/>
      <c r="B209" s="8"/>
      <c r="C209" s="8"/>
      <c r="D209" s="8"/>
      <c r="E209" s="8"/>
      <c r="F209" s="8"/>
      <c r="G209" s="8"/>
      <c r="H209" s="8"/>
    </row>
    <row r="210" spans="1:8" x14ac:dyDescent="0.25">
      <c r="A210" s="8"/>
      <c r="B210" s="8"/>
      <c r="C210" s="8"/>
      <c r="D210" s="8"/>
      <c r="E210" s="8"/>
      <c r="F210" s="8"/>
      <c r="G210" s="8"/>
      <c r="H210" s="8"/>
    </row>
    <row r="211" spans="1:8" x14ac:dyDescent="0.25">
      <c r="A211" s="8"/>
      <c r="B211" s="8"/>
      <c r="C211" s="8"/>
      <c r="D211" s="8"/>
      <c r="E211" s="8"/>
      <c r="F211" s="8"/>
      <c r="G211" s="8"/>
      <c r="H211" s="8"/>
    </row>
    <row r="212" spans="1:8" x14ac:dyDescent="0.25">
      <c r="A212" s="8"/>
      <c r="B212" s="8"/>
      <c r="C212" s="8"/>
      <c r="D212" s="8"/>
      <c r="E212" s="8"/>
      <c r="F212" s="8"/>
      <c r="G212" s="8"/>
      <c r="H212" s="8"/>
    </row>
    <row r="213" spans="1:8" x14ac:dyDescent="0.25">
      <c r="A213" s="8"/>
      <c r="B213" s="8"/>
      <c r="C213" s="8"/>
      <c r="D213" s="8"/>
      <c r="E213" s="8"/>
      <c r="F213" s="8"/>
      <c r="G213" s="8"/>
      <c r="H213" s="8"/>
    </row>
    <row r="214" spans="1:8" x14ac:dyDescent="0.25">
      <c r="A214" s="8"/>
      <c r="B214" s="8"/>
      <c r="C214" s="8"/>
      <c r="D214" s="8"/>
      <c r="E214" s="8"/>
      <c r="F214" s="8"/>
      <c r="G214" s="8"/>
      <c r="H214" s="8"/>
    </row>
    <row r="215" spans="1:8" x14ac:dyDescent="0.25">
      <c r="A215" s="8"/>
      <c r="B215" s="8"/>
      <c r="C215" s="8"/>
      <c r="D215" s="8"/>
      <c r="E215" s="8"/>
      <c r="F215" s="8"/>
      <c r="G215" s="8"/>
      <c r="H215" s="8"/>
    </row>
    <row r="216" spans="1:8" x14ac:dyDescent="0.25">
      <c r="A216" s="8"/>
      <c r="B216" s="8"/>
      <c r="C216" s="8"/>
      <c r="D216" s="8"/>
      <c r="E216" s="8"/>
      <c r="F216" s="8"/>
      <c r="G216" s="8"/>
      <c r="H216" s="8"/>
    </row>
    <row r="217" spans="1:8" x14ac:dyDescent="0.25">
      <c r="A217" s="8"/>
      <c r="B217" s="8"/>
      <c r="C217" s="8"/>
      <c r="D217" s="8"/>
      <c r="E217" s="8"/>
      <c r="F217" s="8"/>
      <c r="G217" s="8"/>
      <c r="H217" s="8"/>
    </row>
    <row r="218" spans="1:8" x14ac:dyDescent="0.25">
      <c r="A218" s="8"/>
      <c r="B218" s="8"/>
      <c r="C218" s="8"/>
      <c r="D218" s="8"/>
      <c r="E218" s="8"/>
      <c r="F218" s="8"/>
      <c r="G218" s="8"/>
      <c r="H218" s="8"/>
    </row>
    <row r="219" spans="1:8" x14ac:dyDescent="0.25">
      <c r="A219" s="8"/>
      <c r="B219" s="8"/>
      <c r="C219" s="8"/>
      <c r="D219" s="8"/>
      <c r="E219" s="8"/>
      <c r="F219" s="8"/>
      <c r="G219" s="8"/>
      <c r="H219" s="8"/>
    </row>
    <row r="220" spans="1:8" x14ac:dyDescent="0.25">
      <c r="A220" s="8"/>
      <c r="B220" s="8"/>
      <c r="C220" s="8"/>
      <c r="D220" s="8"/>
      <c r="E220" s="8"/>
      <c r="F220" s="8"/>
      <c r="G220" s="8"/>
      <c r="H220" s="8"/>
    </row>
    <row r="221" spans="1:8" x14ac:dyDescent="0.25">
      <c r="A221" s="8"/>
      <c r="B221" s="8"/>
      <c r="C221" s="8"/>
      <c r="D221" s="8"/>
      <c r="E221" s="8"/>
      <c r="F221" s="8"/>
      <c r="G221" s="8"/>
      <c r="H221" s="8"/>
    </row>
    <row r="222" spans="1:8" x14ac:dyDescent="0.25">
      <c r="A222" s="8"/>
      <c r="B222" s="8"/>
      <c r="C222" s="8"/>
      <c r="D222" s="8"/>
      <c r="E222" s="8"/>
      <c r="F222" s="8"/>
      <c r="G222" s="8"/>
      <c r="H222" s="8"/>
    </row>
    <row r="223" spans="1:8" x14ac:dyDescent="0.25">
      <c r="A223" s="8"/>
      <c r="B223" s="8"/>
      <c r="C223" s="8"/>
      <c r="D223" s="8"/>
      <c r="E223" s="8"/>
      <c r="F223" s="8"/>
      <c r="G223" s="8"/>
      <c r="H223" s="8"/>
    </row>
    <row r="224" spans="1:8" x14ac:dyDescent="0.25">
      <c r="A224" s="8"/>
      <c r="B224" s="8"/>
      <c r="C224" s="8"/>
      <c r="D224" s="8"/>
      <c r="E224" s="8"/>
      <c r="F224" s="8"/>
      <c r="G224" s="8"/>
      <c r="H224" s="8"/>
    </row>
    <row r="225" spans="1:8" x14ac:dyDescent="0.25">
      <c r="A225" s="8"/>
      <c r="B225" s="8"/>
      <c r="C225" s="8"/>
      <c r="D225" s="8"/>
      <c r="E225" s="8"/>
      <c r="F225" s="8"/>
      <c r="G225" s="8"/>
      <c r="H225" s="8"/>
    </row>
    <row r="226" spans="1:8" x14ac:dyDescent="0.25">
      <c r="A226" s="8"/>
      <c r="B226" s="8"/>
      <c r="C226" s="8"/>
      <c r="D226" s="8"/>
      <c r="E226" s="8"/>
      <c r="F226" s="8"/>
      <c r="G226" s="8"/>
      <c r="H226" s="8"/>
    </row>
    <row r="227" spans="1:8" x14ac:dyDescent="0.25">
      <c r="A227" s="8"/>
      <c r="B227" s="8"/>
      <c r="C227" s="8"/>
      <c r="D227" s="8"/>
      <c r="E227" s="8"/>
      <c r="F227" s="8"/>
      <c r="G227" s="8"/>
      <c r="H227" s="8"/>
    </row>
    <row r="228" spans="1:8" x14ac:dyDescent="0.25">
      <c r="A228" s="8"/>
      <c r="B228" s="8"/>
      <c r="C228" s="8"/>
      <c r="D228" s="8"/>
      <c r="E228" s="8"/>
      <c r="F228" s="8"/>
      <c r="G228" s="8"/>
      <c r="H228" s="8"/>
    </row>
    <row r="229" spans="1:8" x14ac:dyDescent="0.25">
      <c r="A229" s="8"/>
      <c r="B229" s="8"/>
      <c r="C229" s="8"/>
      <c r="D229" s="8"/>
      <c r="E229" s="8"/>
      <c r="F229" s="8"/>
      <c r="G229" s="8"/>
      <c r="H229" s="8"/>
    </row>
    <row r="230" spans="1:8" x14ac:dyDescent="0.25">
      <c r="A230" s="8"/>
      <c r="B230" s="8"/>
      <c r="C230" s="8"/>
      <c r="D230" s="8"/>
      <c r="E230" s="8"/>
      <c r="F230" s="8"/>
      <c r="G230" s="8"/>
      <c r="H230" s="8"/>
    </row>
    <row r="231" spans="1:8" x14ac:dyDescent="0.25">
      <c r="A231" s="8"/>
      <c r="B231" s="8"/>
      <c r="C231" s="8"/>
      <c r="D231" s="8"/>
      <c r="E231" s="8"/>
      <c r="F231" s="8"/>
      <c r="G231" s="8"/>
      <c r="H231" s="8"/>
    </row>
    <row r="232" spans="1:8" x14ac:dyDescent="0.25">
      <c r="A232" s="8"/>
      <c r="B232" s="8"/>
      <c r="C232" s="8"/>
      <c r="D232" s="8"/>
      <c r="E232" s="8"/>
      <c r="F232" s="8"/>
      <c r="G232" s="8"/>
      <c r="H232" s="8"/>
    </row>
    <row r="233" spans="1:8" x14ac:dyDescent="0.25">
      <c r="A233" s="8"/>
      <c r="B233" s="8"/>
      <c r="C233" s="8"/>
      <c r="D233" s="8"/>
      <c r="E233" s="8"/>
      <c r="F233" s="8"/>
      <c r="G233" s="8"/>
      <c r="H233" s="8"/>
    </row>
    <row r="234" spans="1:8" x14ac:dyDescent="0.25">
      <c r="A234" s="8"/>
      <c r="B234" s="8"/>
      <c r="C234" s="8"/>
      <c r="D234" s="8"/>
      <c r="E234" s="8"/>
      <c r="F234" s="8"/>
      <c r="G234" s="8"/>
      <c r="H234" s="8"/>
    </row>
    <row r="235" spans="1:8" x14ac:dyDescent="0.25">
      <c r="A235" s="8"/>
      <c r="B235" s="8"/>
      <c r="C235" s="8"/>
      <c r="D235" s="8"/>
      <c r="E235" s="8"/>
      <c r="F235" s="8"/>
      <c r="G235" s="8"/>
      <c r="H235" s="8"/>
    </row>
    <row r="236" spans="1:8" x14ac:dyDescent="0.25">
      <c r="A236" s="8"/>
      <c r="B236" s="8"/>
      <c r="C236" s="8"/>
      <c r="D236" s="8"/>
      <c r="E236" s="8"/>
      <c r="F236" s="8"/>
      <c r="G236" s="8"/>
      <c r="H236" s="8"/>
    </row>
    <row r="237" spans="1:8" x14ac:dyDescent="0.25">
      <c r="A237" s="8"/>
      <c r="B237" s="8"/>
      <c r="C237" s="8"/>
      <c r="D237" s="8"/>
      <c r="E237" s="8"/>
      <c r="F237" s="8"/>
      <c r="G237" s="8"/>
      <c r="H237" s="8"/>
    </row>
    <row r="238" spans="1:8" x14ac:dyDescent="0.25">
      <c r="A238" s="8"/>
      <c r="B238" s="8"/>
      <c r="C238" s="8"/>
      <c r="D238" s="8"/>
      <c r="E238" s="8"/>
      <c r="F238" s="8"/>
      <c r="G238" s="8"/>
      <c r="H238" s="8"/>
    </row>
    <row r="239" spans="1:8" x14ac:dyDescent="0.25">
      <c r="A239" s="8"/>
      <c r="B239" s="8"/>
      <c r="C239" s="8"/>
      <c r="D239" s="8"/>
      <c r="E239" s="8"/>
      <c r="F239" s="8"/>
      <c r="G239" s="8"/>
      <c r="H239" s="8"/>
    </row>
    <row r="240" spans="1:8" x14ac:dyDescent="0.25">
      <c r="A240" s="8"/>
      <c r="B240" s="8"/>
      <c r="C240" s="8"/>
      <c r="D240" s="8"/>
      <c r="E240" s="8"/>
      <c r="F240" s="8"/>
      <c r="G240" s="8"/>
      <c r="H240" s="8"/>
    </row>
    <row r="241" spans="1:8" x14ac:dyDescent="0.25">
      <c r="A241" s="8"/>
      <c r="B241" s="8"/>
      <c r="C241" s="8"/>
      <c r="D241" s="8"/>
      <c r="E241" s="8"/>
      <c r="F241" s="8"/>
      <c r="G241" s="8"/>
      <c r="H241" s="8"/>
    </row>
    <row r="242" spans="1:8" x14ac:dyDescent="0.25">
      <c r="A242" s="8"/>
      <c r="B242" s="8"/>
      <c r="C242" s="8"/>
      <c r="D242" s="8"/>
      <c r="E242" s="8"/>
      <c r="F242" s="8"/>
      <c r="G242" s="8"/>
      <c r="H242" s="8"/>
    </row>
    <row r="243" spans="1:8" x14ac:dyDescent="0.25">
      <c r="A243" s="8"/>
      <c r="B243" s="8"/>
      <c r="C243" s="8"/>
      <c r="D243" s="8"/>
      <c r="E243" s="8"/>
      <c r="F243" s="8"/>
      <c r="G243" s="8"/>
      <c r="H243" s="8"/>
    </row>
    <row r="244" spans="1:8" x14ac:dyDescent="0.25">
      <c r="A244" s="8"/>
      <c r="B244" s="8"/>
      <c r="C244" s="8"/>
      <c r="D244" s="8"/>
      <c r="E244" s="8"/>
      <c r="F244" s="8"/>
      <c r="G244" s="8"/>
      <c r="H244" s="8"/>
    </row>
  </sheetData>
  <sheetProtection sheet="1" objects="1" scenarios="1" formatCells="0" formatRows="0" insertRows="0"/>
  <mergeCells count="30">
    <mergeCell ref="D31:E31"/>
    <mergeCell ref="D32:E32"/>
    <mergeCell ref="D15:E15"/>
    <mergeCell ref="D17:E17"/>
    <mergeCell ref="D18:E18"/>
    <mergeCell ref="D23:E23"/>
    <mergeCell ref="B1:G1"/>
    <mergeCell ref="D22:E22"/>
    <mergeCell ref="B2:H2"/>
    <mergeCell ref="F4:G4"/>
    <mergeCell ref="B4:C5"/>
    <mergeCell ref="H4:H5"/>
    <mergeCell ref="D4:E5"/>
    <mergeCell ref="D19:E19"/>
    <mergeCell ref="F58:G58"/>
    <mergeCell ref="B44:H44"/>
    <mergeCell ref="D6:E6"/>
    <mergeCell ref="D7:E7"/>
    <mergeCell ref="D8:E8"/>
    <mergeCell ref="D9:E9"/>
    <mergeCell ref="D10:E10"/>
    <mergeCell ref="D16:E16"/>
    <mergeCell ref="D20:E20"/>
    <mergeCell ref="D21:E21"/>
    <mergeCell ref="D25:E25"/>
    <mergeCell ref="D26:E26"/>
    <mergeCell ref="D12:E12"/>
    <mergeCell ref="D13:E13"/>
    <mergeCell ref="D14:E14"/>
    <mergeCell ref="D29:E29"/>
  </mergeCells>
  <pageMargins left="0.25" right="0.25"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9"/>
  <sheetViews>
    <sheetView zoomScaleNormal="100" workbookViewId="0"/>
  </sheetViews>
  <sheetFormatPr defaultRowHeight="15" x14ac:dyDescent="0.25"/>
  <cols>
    <col min="1" max="1" width="2.85546875" style="8" customWidth="1"/>
    <col min="2" max="3" width="25.7109375" style="8" customWidth="1"/>
    <col min="4" max="4" width="11.85546875" style="8" customWidth="1"/>
    <col min="5" max="5" width="9.85546875" style="8" customWidth="1"/>
    <col min="6" max="7" width="14.5703125" style="8" customWidth="1"/>
    <col min="8" max="8" width="8.7109375" style="8" customWidth="1"/>
    <col min="9" max="9" width="16.28515625" style="8" customWidth="1"/>
    <col min="10" max="10" width="2.85546875" style="8" customWidth="1"/>
    <col min="11" max="20" width="9.140625" style="8"/>
    <col min="21" max="21" width="16.85546875" style="8" customWidth="1"/>
    <col min="22" max="22" width="9.140625" style="8"/>
    <col min="23" max="23" width="10.85546875" style="8" customWidth="1"/>
    <col min="24" max="16384" width="9.140625" style="8"/>
  </cols>
  <sheetData>
    <row r="1" spans="2:23" ht="24" customHeight="1" x14ac:dyDescent="0.3">
      <c r="B1" s="780" t="s">
        <v>227</v>
      </c>
      <c r="C1" s="780"/>
      <c r="D1" s="780"/>
      <c r="E1" s="780"/>
      <c r="F1" s="780"/>
      <c r="G1" s="780"/>
      <c r="H1" s="780"/>
      <c r="I1" s="140">
        <f>+'Section A'!D3</f>
        <v>0</v>
      </c>
    </row>
    <row r="2" spans="2:23" ht="79.5" customHeight="1" x14ac:dyDescent="0.25">
      <c r="B2" s="789" t="s">
        <v>313</v>
      </c>
      <c r="C2" s="789"/>
      <c r="D2" s="789"/>
      <c r="E2" s="789"/>
      <c r="F2" s="789"/>
      <c r="G2" s="789"/>
      <c r="H2" s="789"/>
      <c r="I2" s="789"/>
      <c r="J2" s="28"/>
      <c r="K2" s="28"/>
    </row>
    <row r="3" spans="2:23" x14ac:dyDescent="0.25">
      <c r="C3" s="28"/>
      <c r="D3" s="28"/>
      <c r="E3" s="28"/>
      <c r="F3" s="28"/>
      <c r="G3" s="28"/>
      <c r="H3" s="28"/>
      <c r="I3" s="28"/>
      <c r="J3" s="28"/>
      <c r="K3" s="28"/>
    </row>
    <row r="4" spans="2:23" x14ac:dyDescent="0.25">
      <c r="B4" s="790" t="s">
        <v>45</v>
      </c>
      <c r="C4" s="790" t="s">
        <v>46</v>
      </c>
      <c r="D4" s="794" t="s">
        <v>32</v>
      </c>
      <c r="E4" s="794"/>
      <c r="F4" s="794"/>
      <c r="G4" s="794"/>
      <c r="H4" s="794"/>
      <c r="I4" s="790" t="s">
        <v>38</v>
      </c>
      <c r="J4" s="28"/>
      <c r="K4" s="28"/>
    </row>
    <row r="5" spans="2:23" x14ac:dyDescent="0.25">
      <c r="B5" s="790"/>
      <c r="C5" s="790"/>
      <c r="D5" s="115" t="s">
        <v>47</v>
      </c>
      <c r="E5" s="115" t="s">
        <v>48</v>
      </c>
      <c r="F5" s="115" t="s">
        <v>49</v>
      </c>
      <c r="G5" s="115" t="s">
        <v>50</v>
      </c>
      <c r="H5" s="115" t="s">
        <v>51</v>
      </c>
      <c r="I5" s="790"/>
      <c r="J5" s="28"/>
      <c r="K5" s="28"/>
    </row>
    <row r="6" spans="2:23" s="238" customFormat="1" x14ac:dyDescent="0.25">
      <c r="B6" s="266"/>
      <c r="C6" s="266"/>
      <c r="D6" s="266"/>
      <c r="E6" s="434"/>
      <c r="F6" s="267"/>
      <c r="G6" s="267"/>
      <c r="H6" s="267"/>
      <c r="I6" s="234">
        <f>ROUND(+E6*F6*G6*H6,2)</f>
        <v>0</v>
      </c>
      <c r="J6" s="304"/>
      <c r="K6" s="304"/>
    </row>
    <row r="7" spans="2:23" s="238" customFormat="1" x14ac:dyDescent="0.25">
      <c r="B7" s="266"/>
      <c r="C7" s="266"/>
      <c r="D7" s="266"/>
      <c r="E7" s="434"/>
      <c r="F7" s="267"/>
      <c r="G7" s="267"/>
      <c r="H7" s="267"/>
      <c r="I7" s="234">
        <f>ROUND(+E7*F7*G7*H7,2)</f>
        <v>0</v>
      </c>
      <c r="J7" s="231"/>
      <c r="K7" s="231"/>
    </row>
    <row r="8" spans="2:23" s="238" customFormat="1" x14ac:dyDescent="0.25">
      <c r="B8" s="266"/>
      <c r="C8" s="266"/>
      <c r="D8" s="266"/>
      <c r="E8" s="434"/>
      <c r="F8" s="267"/>
      <c r="G8" s="267"/>
      <c r="H8" s="267"/>
      <c r="I8" s="234">
        <f>ROUND(+E8*F8*G8*H8,2)</f>
        <v>0</v>
      </c>
      <c r="K8" s="231"/>
    </row>
    <row r="9" spans="2:23" s="238" customFormat="1" ht="17.25" x14ac:dyDescent="0.4">
      <c r="B9" s="266"/>
      <c r="C9" s="266"/>
      <c r="D9" s="266"/>
      <c r="E9" s="434"/>
      <c r="F9" s="267"/>
      <c r="G9" s="267"/>
      <c r="H9" s="267"/>
      <c r="I9" s="237">
        <f>ROUND(+E9*F9*G9*H9,2)</f>
        <v>0</v>
      </c>
      <c r="K9" s="231"/>
    </row>
    <row r="10" spans="2:23" s="238" customFormat="1" x14ac:dyDescent="0.25">
      <c r="E10" s="242"/>
      <c r="G10" s="239"/>
      <c r="H10" s="240" t="s">
        <v>337</v>
      </c>
      <c r="I10" s="234">
        <f>ROUND(SUM(I6:I9),2)</f>
        <v>0</v>
      </c>
      <c r="K10" s="241" t="s">
        <v>324</v>
      </c>
      <c r="P10" s="230"/>
      <c r="Q10" s="231"/>
      <c r="R10" s="231"/>
      <c r="S10" s="231"/>
      <c r="T10" s="231"/>
      <c r="U10" s="231"/>
      <c r="V10" s="231"/>
      <c r="W10" s="231"/>
    </row>
    <row r="11" spans="2:23" s="238" customFormat="1" x14ac:dyDescent="0.25">
      <c r="B11" s="231"/>
      <c r="C11" s="231"/>
      <c r="D11" s="236"/>
      <c r="E11" s="312"/>
      <c r="F11" s="231"/>
      <c r="G11" s="245"/>
      <c r="H11" s="245"/>
      <c r="I11" s="234"/>
      <c r="J11" s="313"/>
      <c r="K11" s="241"/>
      <c r="P11" s="311"/>
      <c r="Q11" s="311"/>
      <c r="R11" s="310"/>
      <c r="S11" s="309"/>
      <c r="T11" s="314"/>
      <c r="U11" s="314"/>
      <c r="V11" s="231"/>
      <c r="W11" s="305"/>
    </row>
    <row r="12" spans="2:23" s="238" customFormat="1" x14ac:dyDescent="0.25">
      <c r="B12" s="266"/>
      <c r="C12" s="266"/>
      <c r="D12" s="266"/>
      <c r="E12" s="434"/>
      <c r="F12" s="267"/>
      <c r="G12" s="267"/>
      <c r="H12" s="267"/>
      <c r="I12" s="234">
        <f>ROUND(+E12*F12*G12*H12,2)</f>
        <v>0</v>
      </c>
      <c r="J12" s="304"/>
      <c r="K12" s="304"/>
    </row>
    <row r="13" spans="2:23" s="238" customFormat="1" x14ac:dyDescent="0.25">
      <c r="B13" s="266"/>
      <c r="C13" s="266"/>
      <c r="D13" s="266"/>
      <c r="E13" s="434"/>
      <c r="F13" s="267"/>
      <c r="G13" s="267"/>
      <c r="H13" s="267"/>
      <c r="I13" s="234">
        <f>ROUND(+E13*F13*G13*H13,2)</f>
        <v>0</v>
      </c>
      <c r="J13" s="231"/>
      <c r="K13" s="231"/>
    </row>
    <row r="14" spans="2:23" s="238" customFormat="1" x14ac:dyDescent="0.25">
      <c r="B14" s="266"/>
      <c r="C14" s="266"/>
      <c r="D14" s="266"/>
      <c r="E14" s="434"/>
      <c r="F14" s="267"/>
      <c r="G14" s="267"/>
      <c r="H14" s="267"/>
      <c r="I14" s="234">
        <f>ROUND(+E14*F14*G14*H14,2)</f>
        <v>0</v>
      </c>
      <c r="K14" s="231"/>
    </row>
    <row r="15" spans="2:23" s="238" customFormat="1" ht="17.25" x14ac:dyDescent="0.4">
      <c r="B15" s="266"/>
      <c r="C15" s="266"/>
      <c r="D15" s="266"/>
      <c r="E15" s="434"/>
      <c r="F15" s="267"/>
      <c r="G15" s="267"/>
      <c r="H15" s="267"/>
      <c r="I15" s="237">
        <f>ROUND(+E15*F15*G15*H15,2)</f>
        <v>0</v>
      </c>
      <c r="K15" s="231"/>
    </row>
    <row r="16" spans="2:23" s="238" customFormat="1" x14ac:dyDescent="0.25">
      <c r="E16" s="242"/>
      <c r="G16" s="239"/>
      <c r="H16" s="240" t="s">
        <v>340</v>
      </c>
      <c r="I16" s="234">
        <f>ROUND(SUM(I12:I15),2)</f>
        <v>0</v>
      </c>
      <c r="K16" s="241" t="s">
        <v>324</v>
      </c>
      <c r="P16" s="230"/>
      <c r="Q16" s="231"/>
      <c r="R16" s="231"/>
      <c r="S16" s="231"/>
      <c r="T16" s="231"/>
      <c r="U16" s="231"/>
      <c r="V16" s="231"/>
      <c r="W16" s="231"/>
    </row>
    <row r="17" spans="2:23" s="238" customFormat="1" x14ac:dyDescent="0.25">
      <c r="E17" s="242"/>
      <c r="I17" s="242"/>
      <c r="K17" s="231"/>
      <c r="P17" s="372"/>
      <c r="Q17" s="372"/>
      <c r="R17" s="230"/>
      <c r="S17" s="230"/>
      <c r="T17" s="372"/>
      <c r="U17" s="372"/>
      <c r="V17" s="231"/>
      <c r="W17" s="230"/>
    </row>
    <row r="18" spans="2:23" s="238" customFormat="1" ht="17.25" x14ac:dyDescent="0.4">
      <c r="B18" s="266"/>
      <c r="C18" s="266"/>
      <c r="D18" s="266"/>
      <c r="E18" s="434"/>
      <c r="F18" s="267"/>
      <c r="G18" s="267"/>
      <c r="H18" s="267"/>
      <c r="I18" s="237">
        <f>ROUND(+E18*F18*G18*H18,2)</f>
        <v>0</v>
      </c>
      <c r="K18" s="231"/>
      <c r="P18" s="792"/>
      <c r="Q18" s="793"/>
      <c r="R18" s="309"/>
      <c r="S18" s="309"/>
      <c r="T18" s="384"/>
      <c r="U18" s="384"/>
      <c r="V18" s="231"/>
      <c r="W18" s="305"/>
    </row>
    <row r="19" spans="2:23" s="238" customFormat="1" x14ac:dyDescent="0.25">
      <c r="E19" s="242"/>
      <c r="G19" s="244"/>
      <c r="H19" s="245" t="s">
        <v>338</v>
      </c>
      <c r="I19" s="234">
        <f>ROUND(+I18,2)</f>
        <v>0</v>
      </c>
      <c r="K19" s="241" t="s">
        <v>325</v>
      </c>
      <c r="P19" s="376"/>
      <c r="Q19" s="376"/>
      <c r="R19" s="310"/>
      <c r="S19" s="309"/>
      <c r="T19" s="383"/>
      <c r="U19" s="383"/>
      <c r="V19" s="231"/>
      <c r="W19" s="305"/>
    </row>
    <row r="20" spans="2:23" s="238" customFormat="1" x14ac:dyDescent="0.25">
      <c r="E20" s="242"/>
      <c r="I20" s="242"/>
      <c r="K20" s="231"/>
      <c r="P20" s="372"/>
      <c r="Q20" s="372"/>
      <c r="R20" s="230"/>
      <c r="S20" s="230"/>
      <c r="T20" s="372"/>
      <c r="U20" s="372"/>
      <c r="V20" s="231"/>
      <c r="W20" s="230"/>
    </row>
    <row r="21" spans="2:23" s="238" customFormat="1" ht="17.25" x14ac:dyDescent="0.4">
      <c r="B21" s="266"/>
      <c r="C21" s="266"/>
      <c r="D21" s="266"/>
      <c r="E21" s="434"/>
      <c r="F21" s="267"/>
      <c r="G21" s="267"/>
      <c r="H21" s="267"/>
      <c r="I21" s="237">
        <f>ROUND(+E21*F21*G21*H21,2)</f>
        <v>0</v>
      </c>
      <c r="K21" s="231"/>
      <c r="P21" s="374"/>
      <c r="Q21" s="374"/>
      <c r="R21" s="309"/>
      <c r="S21" s="309"/>
      <c r="T21" s="384"/>
      <c r="U21" s="384"/>
      <c r="V21" s="231"/>
      <c r="W21" s="305"/>
    </row>
    <row r="22" spans="2:23" s="238" customFormat="1" x14ac:dyDescent="0.25">
      <c r="E22" s="242"/>
      <c r="G22" s="244"/>
      <c r="H22" s="245" t="s">
        <v>341</v>
      </c>
      <c r="I22" s="234">
        <f>ROUND(+I21,2)</f>
        <v>0</v>
      </c>
      <c r="K22" s="241" t="s">
        <v>325</v>
      </c>
      <c r="P22" s="376"/>
      <c r="Q22" s="376"/>
      <c r="R22" s="310"/>
      <c r="S22" s="309"/>
      <c r="T22" s="383"/>
      <c r="U22" s="383"/>
      <c r="V22" s="231"/>
      <c r="W22" s="305"/>
    </row>
    <row r="23" spans="2:23" s="238" customFormat="1" x14ac:dyDescent="0.25">
      <c r="E23" s="242"/>
      <c r="I23" s="242"/>
      <c r="K23" s="231"/>
      <c r="P23" s="311"/>
      <c r="Q23" s="311"/>
      <c r="R23" s="310"/>
      <c r="S23" s="309"/>
      <c r="T23" s="383"/>
      <c r="U23" s="383"/>
      <c r="V23" s="231"/>
      <c r="W23" s="305"/>
    </row>
    <row r="24" spans="2:23" s="238" customFormat="1" ht="17.25" x14ac:dyDescent="0.4">
      <c r="B24" s="266"/>
      <c r="C24" s="266"/>
      <c r="D24" s="266"/>
      <c r="E24" s="434"/>
      <c r="F24" s="267"/>
      <c r="G24" s="267"/>
      <c r="H24" s="267"/>
      <c r="I24" s="237">
        <f>ROUND(+E24*F24*G24*H24,2)</f>
        <v>0</v>
      </c>
      <c r="K24" s="231"/>
      <c r="P24" s="311"/>
      <c r="Q24" s="311"/>
      <c r="R24" s="310"/>
      <c r="S24" s="309"/>
      <c r="T24" s="383"/>
      <c r="U24" s="383"/>
      <c r="V24" s="231"/>
      <c r="W24" s="305"/>
    </row>
    <row r="25" spans="2:23" s="238" customFormat="1" x14ac:dyDescent="0.25">
      <c r="B25" s="231"/>
      <c r="C25" s="231"/>
      <c r="D25" s="236"/>
      <c r="E25" s="312"/>
      <c r="F25" s="231"/>
      <c r="G25" s="244"/>
      <c r="H25" s="245" t="s">
        <v>339</v>
      </c>
      <c r="I25" s="234">
        <f>ROUND(+I24,2)</f>
        <v>0</v>
      </c>
      <c r="J25" s="313"/>
      <c r="K25" s="241" t="s">
        <v>326</v>
      </c>
      <c r="P25" s="311"/>
      <c r="Q25" s="311"/>
      <c r="R25" s="310"/>
      <c r="S25" s="309"/>
      <c r="T25" s="383"/>
      <c r="U25" s="383"/>
      <c r="V25" s="231"/>
      <c r="W25" s="305"/>
    </row>
    <row r="26" spans="2:23" s="238" customFormat="1" x14ac:dyDescent="0.25">
      <c r="E26" s="242"/>
      <c r="I26" s="242"/>
      <c r="K26" s="231"/>
      <c r="P26" s="311"/>
      <c r="Q26" s="311"/>
      <c r="R26" s="310"/>
      <c r="S26" s="309"/>
      <c r="T26" s="383"/>
      <c r="U26" s="383"/>
      <c r="V26" s="231"/>
      <c r="W26" s="305"/>
    </row>
    <row r="27" spans="2:23" s="238" customFormat="1" ht="17.25" x14ac:dyDescent="0.4">
      <c r="B27" s="266"/>
      <c r="C27" s="266"/>
      <c r="D27" s="266"/>
      <c r="E27" s="434"/>
      <c r="F27" s="267"/>
      <c r="G27" s="267"/>
      <c r="H27" s="267"/>
      <c r="I27" s="237">
        <f>ROUND(+E27*F27*G27*H27,2)</f>
        <v>0</v>
      </c>
      <c r="K27" s="231"/>
      <c r="P27" s="311"/>
      <c r="Q27" s="311"/>
      <c r="R27" s="310"/>
      <c r="S27" s="309"/>
      <c r="T27" s="383"/>
      <c r="U27" s="383"/>
      <c r="V27" s="231"/>
      <c r="W27" s="305"/>
    </row>
    <row r="28" spans="2:23" s="238" customFormat="1" x14ac:dyDescent="0.25">
      <c r="B28" s="231"/>
      <c r="C28" s="231"/>
      <c r="D28" s="236"/>
      <c r="E28" s="312"/>
      <c r="F28" s="231"/>
      <c r="G28" s="244"/>
      <c r="H28" s="245" t="s">
        <v>342</v>
      </c>
      <c r="I28" s="234">
        <f>ROUND(+I27,2)</f>
        <v>0</v>
      </c>
      <c r="J28" s="313"/>
      <c r="K28" s="241" t="s">
        <v>326</v>
      </c>
      <c r="P28" s="311"/>
      <c r="Q28" s="311"/>
      <c r="R28" s="310"/>
      <c r="S28" s="309"/>
      <c r="T28" s="383"/>
      <c r="U28" s="383"/>
      <c r="V28" s="231"/>
      <c r="W28" s="305"/>
    </row>
    <row r="29" spans="2:23" s="238" customFormat="1" x14ac:dyDescent="0.25">
      <c r="B29" s="231"/>
      <c r="C29" s="231"/>
      <c r="D29" s="236"/>
      <c r="E29" s="312"/>
      <c r="F29" s="231"/>
      <c r="G29" s="244"/>
      <c r="H29" s="368"/>
      <c r="I29" s="234"/>
      <c r="J29" s="313"/>
      <c r="K29" s="241"/>
      <c r="P29" s="376"/>
      <c r="Q29" s="376"/>
      <c r="R29" s="310"/>
      <c r="S29" s="373"/>
      <c r="T29" s="383"/>
      <c r="U29" s="383"/>
      <c r="V29" s="231"/>
      <c r="W29" s="375"/>
    </row>
    <row r="30" spans="2:23" s="238" customFormat="1" ht="17.25" x14ac:dyDescent="0.4">
      <c r="B30" s="266"/>
      <c r="C30" s="266"/>
      <c r="D30" s="266"/>
      <c r="E30" s="434"/>
      <c r="F30" s="267"/>
      <c r="G30" s="267"/>
      <c r="H30" s="267"/>
      <c r="I30" s="237">
        <f>ROUND(+E30*F30*G30*H30,2)</f>
        <v>0</v>
      </c>
      <c r="K30" s="231"/>
      <c r="P30" s="376"/>
      <c r="Q30" s="376"/>
      <c r="R30" s="310"/>
      <c r="S30" s="373"/>
      <c r="T30" s="383"/>
      <c r="U30" s="383"/>
      <c r="V30" s="231"/>
      <c r="W30" s="375"/>
    </row>
    <row r="31" spans="2:23" s="238" customFormat="1" x14ac:dyDescent="0.25">
      <c r="B31" s="231"/>
      <c r="C31" s="231"/>
      <c r="D31" s="236"/>
      <c r="E31" s="312"/>
      <c r="F31" s="231"/>
      <c r="G31" s="244"/>
      <c r="H31" s="368" t="s">
        <v>386</v>
      </c>
      <c r="I31" s="234">
        <f>ROUND(+I30,2)</f>
        <v>0</v>
      </c>
      <c r="J31" s="313"/>
      <c r="K31" s="241" t="s">
        <v>394</v>
      </c>
      <c r="P31" s="376"/>
      <c r="Q31" s="376"/>
      <c r="R31" s="310"/>
      <c r="S31" s="373"/>
      <c r="T31" s="383"/>
      <c r="U31" s="383"/>
      <c r="V31" s="231"/>
      <c r="W31" s="375"/>
    </row>
    <row r="32" spans="2:23" s="238" customFormat="1" x14ac:dyDescent="0.25">
      <c r="E32" s="242"/>
      <c r="I32" s="242"/>
      <c r="K32" s="231"/>
      <c r="P32" s="376"/>
      <c r="Q32" s="376"/>
      <c r="R32" s="310"/>
      <c r="S32" s="373"/>
      <c r="T32" s="383"/>
      <c r="U32" s="383"/>
      <c r="V32" s="231"/>
      <c r="W32" s="375"/>
    </row>
    <row r="33" spans="2:23" s="238" customFormat="1" ht="17.25" x14ac:dyDescent="0.4">
      <c r="B33" s="266"/>
      <c r="C33" s="266"/>
      <c r="D33" s="266"/>
      <c r="E33" s="434"/>
      <c r="F33" s="267"/>
      <c r="G33" s="267"/>
      <c r="H33" s="267"/>
      <c r="I33" s="237">
        <f>ROUND(+E33*F33*G33*H33,2)</f>
        <v>0</v>
      </c>
      <c r="K33" s="231"/>
      <c r="P33" s="376"/>
      <c r="Q33" s="376"/>
      <c r="R33" s="310"/>
      <c r="S33" s="373"/>
      <c r="T33" s="383"/>
      <c r="U33" s="383"/>
      <c r="V33" s="231"/>
      <c r="W33" s="375"/>
    </row>
    <row r="34" spans="2:23" s="238" customFormat="1" x14ac:dyDescent="0.25">
      <c r="B34" s="231"/>
      <c r="C34" s="231"/>
      <c r="D34" s="236"/>
      <c r="E34" s="312"/>
      <c r="F34" s="231"/>
      <c r="G34" s="244"/>
      <c r="H34" s="368" t="s">
        <v>387</v>
      </c>
      <c r="I34" s="234">
        <f>ROUND(+I33,2)</f>
        <v>0</v>
      </c>
      <c r="J34" s="313"/>
      <c r="K34" s="241" t="s">
        <v>394</v>
      </c>
      <c r="P34" s="376"/>
      <c r="Q34" s="376"/>
      <c r="R34" s="310"/>
      <c r="S34" s="373"/>
      <c r="T34" s="383"/>
      <c r="U34" s="383"/>
      <c r="V34" s="231"/>
      <c r="W34" s="375"/>
    </row>
    <row r="35" spans="2:23" s="238" customFormat="1" x14ac:dyDescent="0.25">
      <c r="E35" s="242"/>
      <c r="I35" s="278"/>
      <c r="K35" s="235"/>
    </row>
    <row r="36" spans="2:23" x14ac:dyDescent="0.25">
      <c r="B36" s="25" t="s">
        <v>52</v>
      </c>
      <c r="C36" s="247"/>
      <c r="D36" s="247"/>
      <c r="E36" s="247"/>
      <c r="F36" s="247"/>
      <c r="G36" s="247"/>
      <c r="H36" s="247"/>
      <c r="I36" s="315"/>
      <c r="K36" s="187" t="s">
        <v>320</v>
      </c>
    </row>
    <row r="37" spans="2:23" x14ac:dyDescent="0.25">
      <c r="B37" s="282"/>
      <c r="C37" s="250"/>
      <c r="D37" s="250"/>
      <c r="E37" s="250"/>
      <c r="F37" s="250"/>
      <c r="G37" s="250"/>
      <c r="H37" s="250"/>
      <c r="I37" s="316"/>
      <c r="K37" s="185"/>
    </row>
    <row r="38" spans="2:23" x14ac:dyDescent="0.25">
      <c r="B38" s="253"/>
      <c r="C38" s="251"/>
      <c r="D38" s="251"/>
      <c r="E38" s="251"/>
      <c r="F38" s="251"/>
      <c r="G38" s="251"/>
      <c r="H38" s="251"/>
      <c r="I38" s="317"/>
      <c r="K38" s="185"/>
    </row>
    <row r="39" spans="2:23" x14ac:dyDescent="0.25">
      <c r="B39" s="253"/>
      <c r="C39" s="251"/>
      <c r="D39" s="251"/>
      <c r="E39" s="251"/>
      <c r="F39" s="251"/>
      <c r="G39" s="251"/>
      <c r="H39" s="251"/>
      <c r="I39" s="318"/>
      <c r="K39" s="185"/>
    </row>
    <row r="40" spans="2:23" x14ac:dyDescent="0.25">
      <c r="B40" s="253"/>
      <c r="C40" s="251"/>
      <c r="D40" s="251"/>
      <c r="E40" s="251"/>
      <c r="F40" s="251"/>
      <c r="G40" s="23"/>
      <c r="H40" s="171" t="s">
        <v>337</v>
      </c>
      <c r="I40" s="157">
        <f>ROUND(+I10,2)</f>
        <v>0</v>
      </c>
      <c r="K40" s="185"/>
    </row>
    <row r="41" spans="2:23" x14ac:dyDescent="0.25">
      <c r="B41" s="254"/>
      <c r="C41" s="255"/>
      <c r="D41" s="255"/>
      <c r="E41" s="255"/>
      <c r="F41" s="256"/>
      <c r="G41" s="112"/>
      <c r="H41" s="213" t="s">
        <v>340</v>
      </c>
      <c r="I41" s="157">
        <f>ROUND(+I16,2)</f>
        <v>0</v>
      </c>
      <c r="K41" s="187" t="s">
        <v>327</v>
      </c>
    </row>
    <row r="42" spans="2:23" x14ac:dyDescent="0.25">
      <c r="K42" s="186"/>
    </row>
    <row r="43" spans="2:23" x14ac:dyDescent="0.25">
      <c r="K43" s="186"/>
    </row>
    <row r="44" spans="2:23" x14ac:dyDescent="0.25">
      <c r="B44" s="25" t="s">
        <v>53</v>
      </c>
      <c r="C44" s="257"/>
      <c r="D44" s="258"/>
      <c r="E44" s="258"/>
      <c r="F44" s="258"/>
      <c r="G44" s="258"/>
      <c r="H44" s="258"/>
      <c r="I44" s="319"/>
      <c r="K44" s="187" t="s">
        <v>320</v>
      </c>
    </row>
    <row r="45" spans="2:23" x14ac:dyDescent="0.25">
      <c r="B45" s="249"/>
      <c r="C45" s="259"/>
      <c r="D45" s="259"/>
      <c r="E45" s="259"/>
      <c r="F45" s="259"/>
      <c r="G45" s="259"/>
      <c r="H45" s="259"/>
      <c r="I45" s="318"/>
      <c r="K45" s="185"/>
    </row>
    <row r="46" spans="2:23" s="209" customFormat="1" x14ac:dyDescent="0.25">
      <c r="B46" s="249"/>
      <c r="C46" s="259"/>
      <c r="D46" s="259"/>
      <c r="E46" s="259"/>
      <c r="F46" s="259"/>
      <c r="G46" s="24"/>
      <c r="H46" s="170" t="s">
        <v>344</v>
      </c>
      <c r="I46" s="157">
        <f>ROUND(+I19,2)</f>
        <v>0</v>
      </c>
      <c r="K46" s="210"/>
    </row>
    <row r="47" spans="2:23" x14ac:dyDescent="0.25">
      <c r="B47" s="260"/>
      <c r="C47" s="261"/>
      <c r="D47" s="261"/>
      <c r="E47" s="261"/>
      <c r="F47" s="256"/>
      <c r="G47" s="113"/>
      <c r="H47" s="170" t="s">
        <v>343</v>
      </c>
      <c r="I47" s="157">
        <f>ROUND(+I22,2)</f>
        <v>0</v>
      </c>
      <c r="K47" s="187" t="s">
        <v>328</v>
      </c>
    </row>
    <row r="48" spans="2:23" x14ac:dyDescent="0.25">
      <c r="H48" s="31"/>
      <c r="K48" s="185"/>
    </row>
    <row r="49" spans="2:11" s="129" customFormat="1" x14ac:dyDescent="0.25">
      <c r="B49" s="25" t="s">
        <v>53</v>
      </c>
      <c r="C49" s="26"/>
      <c r="D49" s="258"/>
      <c r="E49" s="258"/>
      <c r="F49" s="258"/>
      <c r="G49" s="258"/>
      <c r="H49" s="258"/>
      <c r="I49" s="319"/>
      <c r="K49" s="187" t="s">
        <v>320</v>
      </c>
    </row>
    <row r="50" spans="2:11" s="129" customFormat="1" x14ac:dyDescent="0.25">
      <c r="B50" s="249"/>
      <c r="C50" s="259"/>
      <c r="D50" s="259"/>
      <c r="E50" s="259"/>
      <c r="F50" s="259"/>
      <c r="G50" s="259"/>
      <c r="H50" s="259"/>
      <c r="I50" s="318"/>
      <c r="K50" s="185"/>
    </row>
    <row r="51" spans="2:11" s="209" customFormat="1" x14ac:dyDescent="0.25">
      <c r="B51" s="249"/>
      <c r="C51" s="259"/>
      <c r="D51" s="259"/>
      <c r="E51" s="259"/>
      <c r="F51" s="259"/>
      <c r="G51" s="24"/>
      <c r="H51" s="219" t="s">
        <v>346</v>
      </c>
      <c r="I51" s="157">
        <f>ROUND(+I25,2)</f>
        <v>0</v>
      </c>
      <c r="K51" s="210"/>
    </row>
    <row r="52" spans="2:11" s="129" customFormat="1" x14ac:dyDescent="0.25">
      <c r="B52" s="260"/>
      <c r="C52" s="261"/>
      <c r="D52" s="261"/>
      <c r="E52" s="261"/>
      <c r="F52" s="256"/>
      <c r="G52" s="131"/>
      <c r="H52" s="170" t="s">
        <v>345</v>
      </c>
      <c r="I52" s="157">
        <f>ROUND(+I28,2)</f>
        <v>0</v>
      </c>
      <c r="K52" s="187" t="s">
        <v>329</v>
      </c>
    </row>
    <row r="53" spans="2:11" s="209" customFormat="1" x14ac:dyDescent="0.25">
      <c r="H53" s="31"/>
      <c r="K53" s="210"/>
    </row>
    <row r="54" spans="2:11" s="209" customFormat="1" x14ac:dyDescent="0.25">
      <c r="B54" s="25" t="s">
        <v>53</v>
      </c>
      <c r="C54" s="26"/>
      <c r="D54" s="258"/>
      <c r="E54" s="258"/>
      <c r="F54" s="258"/>
      <c r="G54" s="258"/>
      <c r="H54" s="258"/>
      <c r="I54" s="319"/>
      <c r="K54" s="211" t="s">
        <v>320</v>
      </c>
    </row>
    <row r="55" spans="2:11" s="209" customFormat="1" x14ac:dyDescent="0.25">
      <c r="B55" s="249"/>
      <c r="C55" s="259"/>
      <c r="D55" s="259"/>
      <c r="E55" s="259"/>
      <c r="F55" s="259"/>
      <c r="G55" s="259"/>
      <c r="H55" s="259"/>
      <c r="I55" s="318"/>
      <c r="K55" s="210"/>
    </row>
    <row r="56" spans="2:11" s="209" customFormat="1" x14ac:dyDescent="0.25">
      <c r="B56" s="249"/>
      <c r="C56" s="259"/>
      <c r="D56" s="259"/>
      <c r="E56" s="259"/>
      <c r="F56" s="259"/>
      <c r="G56" s="24"/>
      <c r="H56" s="219" t="s">
        <v>388</v>
      </c>
      <c r="I56" s="157">
        <f>ROUND(+I31,2)</f>
        <v>0</v>
      </c>
      <c r="K56" s="210"/>
    </row>
    <row r="57" spans="2:11" s="209" customFormat="1" x14ac:dyDescent="0.25">
      <c r="B57" s="260"/>
      <c r="C57" s="261"/>
      <c r="D57" s="261"/>
      <c r="E57" s="261"/>
      <c r="F57" s="256"/>
      <c r="G57" s="219"/>
      <c r="H57" s="219" t="s">
        <v>389</v>
      </c>
      <c r="I57" s="157">
        <f>ROUND(+I34,2)</f>
        <v>0</v>
      </c>
      <c r="K57" s="211" t="s">
        <v>395</v>
      </c>
    </row>
    <row r="58" spans="2:11" s="129" customFormat="1" x14ac:dyDescent="0.25">
      <c r="H58" s="31"/>
      <c r="K58" s="186"/>
    </row>
    <row r="59" spans="2:11" x14ac:dyDescent="0.25">
      <c r="G59" s="778" t="s">
        <v>261</v>
      </c>
      <c r="H59" s="778"/>
      <c r="I59" s="156">
        <f>ROUND(+I41+I47+I52+I40+I46+I51+I56+I57,2)</f>
        <v>0</v>
      </c>
      <c r="K59" s="418" t="s">
        <v>400</v>
      </c>
    </row>
  </sheetData>
  <sheetProtection sheet="1" objects="1" scenarios="1" formatCells="0" formatRows="0" insertRows="0"/>
  <mergeCells count="8">
    <mergeCell ref="P18:Q18"/>
    <mergeCell ref="B1:H1"/>
    <mergeCell ref="G59:H59"/>
    <mergeCell ref="B2:I2"/>
    <mergeCell ref="B4:B5"/>
    <mergeCell ref="C4:C5"/>
    <mergeCell ref="I4:I5"/>
    <mergeCell ref="D4:H4"/>
  </mergeCells>
  <printOptions horizontalCentered="1"/>
  <pageMargins left="0.25" right="0.25"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zoomScaleNormal="100" workbookViewId="0">
      <selection sqref="A1:F1"/>
    </sheetView>
  </sheetViews>
  <sheetFormatPr defaultRowHeight="15" x14ac:dyDescent="0.25"/>
  <cols>
    <col min="1" max="4" width="16.7109375" style="8" customWidth="1"/>
    <col min="5" max="6" width="20.5703125" style="8" customWidth="1"/>
    <col min="7" max="7" width="20.28515625" style="8" customWidth="1"/>
    <col min="8" max="8" width="2.5703125" style="8" customWidth="1"/>
    <col min="9" max="16384" width="9.140625" style="8"/>
  </cols>
  <sheetData>
    <row r="1" spans="1:9" ht="27.75" customHeight="1" x14ac:dyDescent="0.25">
      <c r="A1" s="803" t="s">
        <v>227</v>
      </c>
      <c r="B1" s="803"/>
      <c r="C1" s="803"/>
      <c r="D1" s="803"/>
      <c r="E1" s="803"/>
      <c r="F1" s="803"/>
      <c r="G1" s="529">
        <f>+'Section A'!D3</f>
        <v>0</v>
      </c>
    </row>
    <row r="2" spans="1:9" ht="93.75" customHeight="1" x14ac:dyDescent="0.25">
      <c r="A2" s="796" t="s">
        <v>232</v>
      </c>
      <c r="B2" s="796"/>
      <c r="C2" s="796"/>
      <c r="D2" s="796"/>
      <c r="E2" s="796"/>
      <c r="F2" s="796"/>
      <c r="G2" s="796"/>
      <c r="H2" s="28"/>
      <c r="I2" s="28"/>
    </row>
    <row r="3" spans="1:9" ht="9" customHeight="1" x14ac:dyDescent="0.25">
      <c r="A3" s="535"/>
      <c r="B3" s="535"/>
      <c r="C3" s="535"/>
      <c r="D3" s="535"/>
      <c r="E3" s="535"/>
      <c r="F3" s="535"/>
      <c r="G3" s="535"/>
      <c r="H3" s="28"/>
      <c r="I3" s="28"/>
    </row>
    <row r="4" spans="1:9" ht="25.5" customHeight="1" x14ac:dyDescent="0.25">
      <c r="A4" s="797" t="s">
        <v>5</v>
      </c>
      <c r="B4" s="797"/>
      <c r="C4" s="797"/>
      <c r="D4" s="797"/>
      <c r="E4" s="797" t="s">
        <v>3</v>
      </c>
      <c r="F4" s="797"/>
      <c r="G4" s="797" t="s">
        <v>4</v>
      </c>
      <c r="H4" s="28"/>
      <c r="I4" s="28"/>
    </row>
    <row r="5" spans="1:9" x14ac:dyDescent="0.25">
      <c r="A5" s="797"/>
      <c r="B5" s="797"/>
      <c r="C5" s="797"/>
      <c r="D5" s="797"/>
      <c r="E5" s="536" t="s">
        <v>54</v>
      </c>
      <c r="F5" s="536" t="s">
        <v>4</v>
      </c>
      <c r="G5" s="797"/>
      <c r="H5" s="28"/>
      <c r="I5" s="28"/>
    </row>
    <row r="6" spans="1:9" s="238" customFormat="1" x14ac:dyDescent="0.25">
      <c r="A6" s="802"/>
      <c r="B6" s="802"/>
      <c r="C6" s="802"/>
      <c r="D6" s="802"/>
      <c r="E6" s="535"/>
      <c r="F6" s="537"/>
      <c r="G6" s="495"/>
      <c r="H6" s="304"/>
      <c r="I6" s="304"/>
    </row>
    <row r="7" spans="1:9" s="238" customFormat="1" ht="15" customHeight="1" x14ac:dyDescent="0.4">
      <c r="A7" s="798"/>
      <c r="B7" s="798"/>
      <c r="C7" s="798"/>
      <c r="D7" s="798"/>
      <c r="E7" s="538"/>
      <c r="F7" s="539"/>
      <c r="G7" s="496">
        <f>ROUND(+E7*F7,2)</f>
        <v>0</v>
      </c>
      <c r="H7" s="304"/>
      <c r="I7" s="304"/>
    </row>
    <row r="8" spans="1:9" s="238" customFormat="1" x14ac:dyDescent="0.25">
      <c r="A8" s="798"/>
      <c r="B8" s="798"/>
      <c r="C8" s="798"/>
      <c r="D8" s="798"/>
      <c r="E8" s="540"/>
      <c r="F8" s="498" t="s">
        <v>337</v>
      </c>
      <c r="G8" s="495">
        <f>ROUND(+G7,2)</f>
        <v>0</v>
      </c>
      <c r="H8" s="231"/>
      <c r="I8" s="241" t="s">
        <v>330</v>
      </c>
    </row>
    <row r="9" spans="1:9" s="238" customFormat="1" x14ac:dyDescent="0.25">
      <c r="A9" s="538"/>
      <c r="B9" s="538"/>
      <c r="C9" s="538"/>
      <c r="D9" s="538"/>
      <c r="E9" s="500"/>
      <c r="F9" s="501"/>
      <c r="G9" s="495"/>
      <c r="I9" s="241"/>
    </row>
    <row r="10" spans="1:9" s="238" customFormat="1" ht="15" customHeight="1" x14ac:dyDescent="0.4">
      <c r="A10" s="798"/>
      <c r="B10" s="798"/>
      <c r="C10" s="798"/>
      <c r="D10" s="798"/>
      <c r="E10" s="538"/>
      <c r="F10" s="539"/>
      <c r="G10" s="496">
        <f>ROUND(+E10*F10,2)</f>
        <v>0</v>
      </c>
      <c r="H10" s="304"/>
      <c r="I10" s="304"/>
    </row>
    <row r="11" spans="1:9" s="238" customFormat="1" x14ac:dyDescent="0.25">
      <c r="A11" s="798"/>
      <c r="B11" s="798"/>
      <c r="C11" s="798"/>
      <c r="D11" s="798"/>
      <c r="E11" s="540"/>
      <c r="F11" s="498" t="s">
        <v>340</v>
      </c>
      <c r="G11" s="495">
        <f>ROUND(+G10,2)</f>
        <v>0</v>
      </c>
      <c r="H11" s="231"/>
      <c r="I11" s="241" t="s">
        <v>330</v>
      </c>
    </row>
    <row r="12" spans="1:9" s="238" customFormat="1" x14ac:dyDescent="0.25">
      <c r="A12" s="798"/>
      <c r="B12" s="798"/>
      <c r="C12" s="798"/>
      <c r="D12" s="798"/>
      <c r="E12" s="489"/>
      <c r="F12" s="497"/>
      <c r="G12" s="497"/>
      <c r="H12" s="231"/>
      <c r="I12" s="231"/>
    </row>
    <row r="13" spans="1:9" s="238" customFormat="1" ht="17.25" x14ac:dyDescent="0.4">
      <c r="A13" s="798"/>
      <c r="B13" s="798"/>
      <c r="C13" s="798"/>
      <c r="D13" s="798"/>
      <c r="E13" s="538"/>
      <c r="F13" s="539"/>
      <c r="G13" s="496">
        <f>ROUND(+E13*F13,2)</f>
        <v>0</v>
      </c>
      <c r="H13" s="236"/>
      <c r="I13" s="230"/>
    </row>
    <row r="14" spans="1:9" s="238" customFormat="1" x14ac:dyDescent="0.25">
      <c r="A14" s="798"/>
      <c r="B14" s="798"/>
      <c r="C14" s="798"/>
      <c r="D14" s="798"/>
      <c r="E14" s="501"/>
      <c r="F14" s="501" t="s">
        <v>338</v>
      </c>
      <c r="G14" s="495">
        <f>ROUND(+G13,2)</f>
        <v>0</v>
      </c>
      <c r="H14" s="236"/>
      <c r="I14" s="241" t="s">
        <v>331</v>
      </c>
    </row>
    <row r="15" spans="1:9" s="238" customFormat="1" x14ac:dyDescent="0.25">
      <c r="A15" s="798"/>
      <c r="B15" s="798"/>
      <c r="C15" s="798"/>
      <c r="D15" s="798"/>
      <c r="E15" s="489"/>
      <c r="F15" s="497"/>
      <c r="G15" s="497"/>
      <c r="H15" s="231"/>
      <c r="I15" s="231"/>
    </row>
    <row r="16" spans="1:9" s="238" customFormat="1" ht="17.25" x14ac:dyDescent="0.4">
      <c r="A16" s="798"/>
      <c r="B16" s="798"/>
      <c r="C16" s="798"/>
      <c r="D16" s="798"/>
      <c r="E16" s="538"/>
      <c r="F16" s="539"/>
      <c r="G16" s="496">
        <f>ROUND(+E16*F16,2)</f>
        <v>0</v>
      </c>
      <c r="H16" s="236"/>
      <c r="I16" s="230"/>
    </row>
    <row r="17" spans="1:9" s="238" customFormat="1" x14ac:dyDescent="0.25">
      <c r="A17" s="798"/>
      <c r="B17" s="798"/>
      <c r="C17" s="798"/>
      <c r="D17" s="798"/>
      <c r="E17" s="501"/>
      <c r="F17" s="501" t="s">
        <v>341</v>
      </c>
      <c r="G17" s="495">
        <f>ROUND(+G16,2)</f>
        <v>0</v>
      </c>
      <c r="H17" s="236"/>
      <c r="I17" s="241" t="s">
        <v>331</v>
      </c>
    </row>
    <row r="18" spans="1:9" s="238" customFormat="1" x14ac:dyDescent="0.25">
      <c r="A18" s="798"/>
      <c r="B18" s="798"/>
      <c r="C18" s="798"/>
      <c r="D18" s="798"/>
      <c r="E18" s="541"/>
      <c r="F18" s="542"/>
      <c r="G18" s="543"/>
      <c r="H18" s="236"/>
      <c r="I18" s="305"/>
    </row>
    <row r="19" spans="1:9" s="238" customFormat="1" ht="17.25" x14ac:dyDescent="0.4">
      <c r="A19" s="798"/>
      <c r="B19" s="798"/>
      <c r="C19" s="798"/>
      <c r="D19" s="798"/>
      <c r="E19" s="538"/>
      <c r="F19" s="539"/>
      <c r="G19" s="496">
        <f>ROUND(+E19*F19,2)</f>
        <v>0</v>
      </c>
      <c r="H19" s="236"/>
      <c r="I19" s="305"/>
    </row>
    <row r="20" spans="1:9" s="238" customFormat="1" x14ac:dyDescent="0.25">
      <c r="A20" s="798"/>
      <c r="B20" s="798"/>
      <c r="C20" s="798"/>
      <c r="D20" s="798"/>
      <c r="E20" s="500"/>
      <c r="F20" s="501" t="s">
        <v>339</v>
      </c>
      <c r="G20" s="495">
        <f>ROUND(+G19,2)</f>
        <v>0</v>
      </c>
      <c r="I20" s="241" t="s">
        <v>332</v>
      </c>
    </row>
    <row r="21" spans="1:9" s="238" customFormat="1" x14ac:dyDescent="0.25">
      <c r="A21" s="798"/>
      <c r="B21" s="798"/>
      <c r="C21" s="798"/>
      <c r="D21" s="798"/>
      <c r="E21" s="541"/>
      <c r="F21" s="542"/>
      <c r="G21" s="543"/>
      <c r="H21" s="236"/>
      <c r="I21" s="305"/>
    </row>
    <row r="22" spans="1:9" s="238" customFormat="1" ht="17.25" x14ac:dyDescent="0.4">
      <c r="A22" s="798"/>
      <c r="B22" s="798"/>
      <c r="C22" s="798"/>
      <c r="D22" s="798"/>
      <c r="E22" s="538"/>
      <c r="F22" s="539"/>
      <c r="G22" s="496">
        <f>ROUND(+E22*F22,2)</f>
        <v>0</v>
      </c>
      <c r="H22" s="236"/>
      <c r="I22" s="305"/>
    </row>
    <row r="23" spans="1:9" s="238" customFormat="1" x14ac:dyDescent="0.25">
      <c r="A23" s="798"/>
      <c r="B23" s="798"/>
      <c r="C23" s="798"/>
      <c r="D23" s="798"/>
      <c r="E23" s="500"/>
      <c r="F23" s="501" t="s">
        <v>342</v>
      </c>
      <c r="G23" s="495">
        <f>ROUND(+G22,2)</f>
        <v>0</v>
      </c>
      <c r="I23" s="241" t="s">
        <v>332</v>
      </c>
    </row>
    <row r="24" spans="1:9" s="238" customFormat="1" x14ac:dyDescent="0.25">
      <c r="A24" s="798"/>
      <c r="B24" s="798"/>
      <c r="C24" s="798"/>
      <c r="D24" s="798"/>
      <c r="E24" s="541"/>
      <c r="F24" s="542"/>
      <c r="G24" s="543"/>
      <c r="H24" s="236"/>
      <c r="I24" s="375"/>
    </row>
    <row r="25" spans="1:9" s="238" customFormat="1" ht="17.25" x14ac:dyDescent="0.4">
      <c r="A25" s="798"/>
      <c r="B25" s="798"/>
      <c r="C25" s="798"/>
      <c r="D25" s="798"/>
      <c r="E25" s="538"/>
      <c r="F25" s="539"/>
      <c r="G25" s="496">
        <f>ROUND(+E25*F25,2)</f>
        <v>0</v>
      </c>
      <c r="H25" s="236"/>
      <c r="I25" s="375"/>
    </row>
    <row r="26" spans="1:9" s="238" customFormat="1" x14ac:dyDescent="0.25">
      <c r="A26" s="798"/>
      <c r="B26" s="798"/>
      <c r="C26" s="798"/>
      <c r="D26" s="798"/>
      <c r="E26" s="500"/>
      <c r="F26" s="501" t="s">
        <v>386</v>
      </c>
      <c r="G26" s="495">
        <f>ROUND(+G25,2)</f>
        <v>0</v>
      </c>
      <c r="I26" s="241" t="s">
        <v>396</v>
      </c>
    </row>
    <row r="27" spans="1:9" s="238" customFormat="1" x14ac:dyDescent="0.25">
      <c r="A27" s="798"/>
      <c r="B27" s="798"/>
      <c r="C27" s="798"/>
      <c r="D27" s="798"/>
      <c r="E27" s="541"/>
      <c r="F27" s="542"/>
      <c r="G27" s="543"/>
      <c r="H27" s="236"/>
      <c r="I27" s="375"/>
    </row>
    <row r="28" spans="1:9" s="238" customFormat="1" ht="17.25" x14ac:dyDescent="0.4">
      <c r="A28" s="798"/>
      <c r="B28" s="798"/>
      <c r="C28" s="798"/>
      <c r="D28" s="798"/>
      <c r="E28" s="538"/>
      <c r="F28" s="539"/>
      <c r="G28" s="496">
        <f>ROUND(+E28*F28,2)</f>
        <v>0</v>
      </c>
      <c r="H28" s="236"/>
      <c r="I28" s="375"/>
    </row>
    <row r="29" spans="1:9" s="238" customFormat="1" x14ac:dyDescent="0.25">
      <c r="A29" s="798"/>
      <c r="B29" s="798"/>
      <c r="C29" s="798"/>
      <c r="D29" s="798"/>
      <c r="E29" s="500"/>
      <c r="F29" s="501" t="s">
        <v>387</v>
      </c>
      <c r="G29" s="495">
        <f>ROUND(+G28,2)</f>
        <v>0</v>
      </c>
      <c r="I29" s="241" t="s">
        <v>396</v>
      </c>
    </row>
    <row r="30" spans="1:9" s="238" customFormat="1" x14ac:dyDescent="0.25">
      <c r="A30" s="518"/>
      <c r="B30" s="518"/>
      <c r="C30" s="518"/>
      <c r="D30" s="518"/>
      <c r="E30" s="518"/>
      <c r="F30" s="544"/>
      <c r="G30" s="504"/>
      <c r="I30" s="235"/>
    </row>
    <row r="31" spans="1:9" x14ac:dyDescent="0.25">
      <c r="A31" s="505" t="s">
        <v>55</v>
      </c>
      <c r="B31" s="506"/>
      <c r="C31" s="506"/>
      <c r="D31" s="506"/>
      <c r="E31" s="506"/>
      <c r="F31" s="506"/>
      <c r="G31" s="507"/>
      <c r="H31" s="22"/>
      <c r="I31" s="190" t="s">
        <v>320</v>
      </c>
    </row>
    <row r="32" spans="1:9" ht="20.25" customHeight="1" x14ac:dyDescent="0.25">
      <c r="A32" s="799"/>
      <c r="B32" s="800"/>
      <c r="C32" s="800"/>
      <c r="D32" s="800"/>
      <c r="E32" s="800"/>
      <c r="F32" s="800"/>
      <c r="G32" s="801"/>
      <c r="H32" s="22"/>
      <c r="I32" s="188"/>
    </row>
    <row r="33" spans="1:9" x14ac:dyDescent="0.25">
      <c r="A33" s="512"/>
      <c r="B33" s="510"/>
      <c r="C33" s="510"/>
      <c r="D33" s="510"/>
      <c r="E33" s="510"/>
      <c r="F33" s="516" t="s">
        <v>337</v>
      </c>
      <c r="G33" s="517">
        <f>ROUND(+G8,2)</f>
        <v>0</v>
      </c>
      <c r="I33" s="188"/>
    </row>
    <row r="34" spans="1:9" x14ac:dyDescent="0.25">
      <c r="A34" s="513"/>
      <c r="B34" s="514"/>
      <c r="C34" s="514"/>
      <c r="D34" s="514"/>
      <c r="E34" s="515"/>
      <c r="F34" s="545" t="s">
        <v>340</v>
      </c>
      <c r="G34" s="517">
        <f>ROUND(+G11,2)</f>
        <v>0</v>
      </c>
      <c r="I34" s="190" t="s">
        <v>333</v>
      </c>
    </row>
    <row r="35" spans="1:9" x14ac:dyDescent="0.25">
      <c r="A35" s="518"/>
      <c r="B35" s="518"/>
      <c r="C35" s="518"/>
      <c r="D35" s="518"/>
      <c r="E35" s="518"/>
      <c r="F35" s="518"/>
      <c r="G35" s="518"/>
      <c r="I35" s="189"/>
    </row>
    <row r="36" spans="1:9" x14ac:dyDescent="0.25">
      <c r="A36" s="518"/>
      <c r="B36" s="518"/>
      <c r="C36" s="518"/>
      <c r="D36" s="518"/>
      <c r="E36" s="518"/>
      <c r="F36" s="518"/>
      <c r="G36" s="518"/>
      <c r="I36" s="189"/>
    </row>
    <row r="37" spans="1:9" x14ac:dyDescent="0.25">
      <c r="A37" s="505" t="s">
        <v>275</v>
      </c>
      <c r="B37" s="519"/>
      <c r="C37" s="520"/>
      <c r="D37" s="520"/>
      <c r="E37" s="520"/>
      <c r="F37" s="520"/>
      <c r="G37" s="521"/>
      <c r="I37" s="190" t="s">
        <v>320</v>
      </c>
    </row>
    <row r="38" spans="1:9" x14ac:dyDescent="0.25">
      <c r="A38" s="799"/>
      <c r="B38" s="800"/>
      <c r="C38" s="800"/>
      <c r="D38" s="800"/>
      <c r="E38" s="800"/>
      <c r="F38" s="800"/>
      <c r="G38" s="801"/>
      <c r="I38" s="188"/>
    </row>
    <row r="39" spans="1:9" s="209" customFormat="1" x14ac:dyDescent="0.25">
      <c r="A39" s="546"/>
      <c r="B39" s="547"/>
      <c r="C39" s="547"/>
      <c r="D39" s="547"/>
      <c r="E39" s="547"/>
      <c r="F39" s="525" t="s">
        <v>344</v>
      </c>
      <c r="G39" s="517">
        <f>ROUND(+G14,2)</f>
        <v>0</v>
      </c>
      <c r="I39" s="210"/>
    </row>
    <row r="40" spans="1:9" x14ac:dyDescent="0.25">
      <c r="A40" s="526"/>
      <c r="B40" s="527"/>
      <c r="C40" s="527"/>
      <c r="D40" s="527"/>
      <c r="E40" s="515"/>
      <c r="F40" s="525" t="s">
        <v>343</v>
      </c>
      <c r="G40" s="517">
        <f>ROUND(+G17,2)</f>
        <v>0</v>
      </c>
      <c r="I40" s="190" t="s">
        <v>334</v>
      </c>
    </row>
    <row r="41" spans="1:9" x14ac:dyDescent="0.25">
      <c r="A41" s="518"/>
      <c r="B41" s="518"/>
      <c r="C41" s="518"/>
      <c r="D41" s="518"/>
      <c r="E41" s="518"/>
      <c r="F41" s="518"/>
      <c r="G41" s="528"/>
      <c r="I41" s="188"/>
    </row>
    <row r="42" spans="1:9" s="129" customFormat="1" x14ac:dyDescent="0.25">
      <c r="A42" s="505" t="s">
        <v>276</v>
      </c>
      <c r="B42" s="519"/>
      <c r="C42" s="520"/>
      <c r="D42" s="520"/>
      <c r="E42" s="520"/>
      <c r="F42" s="520"/>
      <c r="G42" s="521"/>
      <c r="I42" s="190" t="s">
        <v>320</v>
      </c>
    </row>
    <row r="43" spans="1:9" s="129" customFormat="1" x14ac:dyDescent="0.25">
      <c r="A43" s="799"/>
      <c r="B43" s="800"/>
      <c r="C43" s="800"/>
      <c r="D43" s="800"/>
      <c r="E43" s="800"/>
      <c r="F43" s="800"/>
      <c r="G43" s="801"/>
      <c r="I43" s="189"/>
    </row>
    <row r="44" spans="1:9" s="209" customFormat="1" x14ac:dyDescent="0.25">
      <c r="A44" s="546"/>
      <c r="B44" s="547"/>
      <c r="C44" s="547"/>
      <c r="D44" s="547"/>
      <c r="E44" s="547"/>
      <c r="F44" s="525" t="s">
        <v>346</v>
      </c>
      <c r="G44" s="517">
        <f>ROUND(+G20,2)</f>
        <v>0</v>
      </c>
    </row>
    <row r="45" spans="1:9" s="129" customFormat="1" x14ac:dyDescent="0.25">
      <c r="A45" s="526"/>
      <c r="B45" s="527"/>
      <c r="C45" s="527"/>
      <c r="D45" s="527"/>
      <c r="E45" s="515"/>
      <c r="F45" s="525" t="s">
        <v>345</v>
      </c>
      <c r="G45" s="517">
        <f>ROUND(+G23,2)</f>
        <v>0</v>
      </c>
      <c r="I45" s="190" t="s">
        <v>335</v>
      </c>
    </row>
    <row r="46" spans="1:9" s="209" customFormat="1" x14ac:dyDescent="0.25">
      <c r="A46" s="518"/>
      <c r="B46" s="518"/>
      <c r="C46" s="518"/>
      <c r="D46" s="518"/>
      <c r="E46" s="518"/>
      <c r="F46" s="518"/>
      <c r="G46" s="528"/>
      <c r="I46" s="210"/>
    </row>
    <row r="47" spans="1:9" s="209" customFormat="1" x14ac:dyDescent="0.25">
      <c r="A47" s="505" t="s">
        <v>440</v>
      </c>
      <c r="B47" s="519"/>
      <c r="C47" s="520"/>
      <c r="D47" s="520"/>
      <c r="E47" s="520"/>
      <c r="F47" s="520"/>
      <c r="G47" s="521"/>
      <c r="I47" s="211" t="s">
        <v>320</v>
      </c>
    </row>
    <row r="48" spans="1:9" s="209" customFormat="1" x14ac:dyDescent="0.25">
      <c r="A48" s="799"/>
      <c r="B48" s="800"/>
      <c r="C48" s="800"/>
      <c r="D48" s="800"/>
      <c r="E48" s="800"/>
      <c r="F48" s="800"/>
      <c r="G48" s="801"/>
    </row>
    <row r="49" spans="1:9" s="209" customFormat="1" x14ac:dyDescent="0.25">
      <c r="A49" s="546"/>
      <c r="B49" s="547"/>
      <c r="C49" s="547"/>
      <c r="D49" s="547"/>
      <c r="E49" s="547"/>
      <c r="F49" s="525" t="s">
        <v>388</v>
      </c>
      <c r="G49" s="517">
        <f>ROUND(+G26,2)</f>
        <v>0</v>
      </c>
    </row>
    <row r="50" spans="1:9" s="209" customFormat="1" x14ac:dyDescent="0.25">
      <c r="A50" s="526"/>
      <c r="B50" s="527"/>
      <c r="C50" s="527"/>
      <c r="D50" s="527"/>
      <c r="E50" s="515"/>
      <c r="F50" s="525" t="s">
        <v>389</v>
      </c>
      <c r="G50" s="517">
        <f>ROUND(+G29,2)</f>
        <v>0</v>
      </c>
      <c r="I50" s="211" t="s">
        <v>397</v>
      </c>
    </row>
    <row r="51" spans="1:9" s="129" customFormat="1" x14ac:dyDescent="0.25">
      <c r="A51" s="518"/>
      <c r="B51" s="518"/>
      <c r="C51" s="518"/>
      <c r="D51" s="518"/>
      <c r="E51" s="518"/>
      <c r="F51" s="518"/>
      <c r="G51" s="528"/>
      <c r="I51" s="189"/>
    </row>
    <row r="52" spans="1:9" x14ac:dyDescent="0.25">
      <c r="A52" s="518"/>
      <c r="B52" s="518"/>
      <c r="C52" s="518"/>
      <c r="D52" s="518"/>
      <c r="E52" s="795" t="s">
        <v>56</v>
      </c>
      <c r="F52" s="795"/>
      <c r="G52" s="495">
        <f>ROUND(G34+G40+G45+G33+G39+G44,2)</f>
        <v>0</v>
      </c>
      <c r="I52" s="418" t="s">
        <v>398</v>
      </c>
    </row>
  </sheetData>
  <sheetProtection sheet="1" objects="1" scenarios="1" formatCells="0" formatRows="0" insertRows="0"/>
  <mergeCells count="33">
    <mergeCell ref="A48:G48"/>
    <mergeCell ref="A24:D24"/>
    <mergeCell ref="A25:D25"/>
    <mergeCell ref="A26:D26"/>
    <mergeCell ref="A27:D27"/>
    <mergeCell ref="A28:D28"/>
    <mergeCell ref="A15:D15"/>
    <mergeCell ref="A43:G43"/>
    <mergeCell ref="A1:F1"/>
    <mergeCell ref="A16:D16"/>
    <mergeCell ref="A17:D17"/>
    <mergeCell ref="A21:D21"/>
    <mergeCell ref="A22:D22"/>
    <mergeCell ref="A23:D23"/>
    <mergeCell ref="A20:D20"/>
    <mergeCell ref="A19:D19"/>
    <mergeCell ref="A29:D29"/>
    <mergeCell ref="E52:F52"/>
    <mergeCell ref="A2:G2"/>
    <mergeCell ref="A4:D5"/>
    <mergeCell ref="E4:F4"/>
    <mergeCell ref="G4:G5"/>
    <mergeCell ref="A7:D7"/>
    <mergeCell ref="A32:G32"/>
    <mergeCell ref="A38:G38"/>
    <mergeCell ref="A6:D6"/>
    <mergeCell ref="A8:D8"/>
    <mergeCell ref="A12:D12"/>
    <mergeCell ref="A13:D13"/>
    <mergeCell ref="A14:D14"/>
    <mergeCell ref="A18:D18"/>
    <mergeCell ref="A10:D10"/>
    <mergeCell ref="A11:D11"/>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61"/>
  <sheetViews>
    <sheetView zoomScaleNormal="100" workbookViewId="0"/>
  </sheetViews>
  <sheetFormatPr defaultRowHeight="15" x14ac:dyDescent="0.25"/>
  <cols>
    <col min="1" max="1" width="2.5703125" style="8" customWidth="1"/>
    <col min="2" max="5" width="17.28515625" style="8" customWidth="1"/>
    <col min="6" max="7" width="17.5703125" style="8" customWidth="1"/>
    <col min="8" max="8" width="17.140625" style="8" customWidth="1"/>
    <col min="9" max="9" width="2.85546875" style="8" customWidth="1"/>
    <col min="10" max="16384" width="9.140625" style="8"/>
  </cols>
  <sheetData>
    <row r="1" spans="2:10" s="238" customFormat="1" ht="29.25" customHeight="1" x14ac:dyDescent="0.25">
      <c r="B1" s="804" t="s">
        <v>227</v>
      </c>
      <c r="C1" s="804"/>
      <c r="D1" s="804"/>
      <c r="E1" s="804"/>
      <c r="F1" s="804"/>
      <c r="G1" s="804"/>
      <c r="H1" s="561">
        <f>+'Section A'!D3</f>
        <v>0</v>
      </c>
    </row>
    <row r="2" spans="2:10" s="238" customFormat="1" ht="43.5" customHeight="1" x14ac:dyDescent="0.25">
      <c r="B2" s="805" t="s">
        <v>84</v>
      </c>
      <c r="C2" s="805"/>
      <c r="D2" s="805"/>
      <c r="E2" s="805"/>
      <c r="F2" s="805"/>
      <c r="G2" s="805"/>
      <c r="H2" s="805"/>
      <c r="I2" s="304"/>
      <c r="J2" s="304"/>
    </row>
    <row r="3" spans="2:10" s="238" customFormat="1" ht="15" customHeight="1" x14ac:dyDescent="0.25">
      <c r="B3" s="806" t="s">
        <v>57</v>
      </c>
      <c r="C3" s="806"/>
      <c r="D3" s="806"/>
      <c r="E3" s="806"/>
      <c r="F3" s="806" t="s">
        <v>32</v>
      </c>
      <c r="G3" s="806"/>
      <c r="H3" s="806" t="s">
        <v>38</v>
      </c>
      <c r="I3" s="304"/>
      <c r="J3" s="304"/>
    </row>
    <row r="4" spans="2:10" s="238" customFormat="1" ht="17.25" customHeight="1" x14ac:dyDescent="0.25">
      <c r="B4" s="806"/>
      <c r="C4" s="806"/>
      <c r="D4" s="806"/>
      <c r="E4" s="806"/>
      <c r="F4" s="562" t="s">
        <v>58</v>
      </c>
      <c r="G4" s="562" t="s">
        <v>38</v>
      </c>
      <c r="H4" s="806"/>
      <c r="I4" s="304"/>
      <c r="J4" s="304"/>
    </row>
    <row r="5" spans="2:10" s="238" customFormat="1" x14ac:dyDescent="0.25">
      <c r="B5" s="807"/>
      <c r="C5" s="807"/>
      <c r="D5" s="807"/>
      <c r="E5" s="807"/>
      <c r="F5" s="231"/>
      <c r="G5" s="548"/>
      <c r="H5" s="234"/>
      <c r="I5" s="231"/>
      <c r="J5" s="231"/>
    </row>
    <row r="6" spans="2:10" s="238" customFormat="1" x14ac:dyDescent="0.25">
      <c r="B6" s="808"/>
      <c r="C6" s="808"/>
      <c r="D6" s="808"/>
      <c r="E6" s="808"/>
      <c r="F6" s="231"/>
      <c r="G6" s="548"/>
      <c r="H6" s="234">
        <f>ROUND(F6*G6,2)</f>
        <v>0</v>
      </c>
      <c r="I6" s="231"/>
      <c r="J6" s="231"/>
    </row>
    <row r="7" spans="2:10" s="238" customFormat="1" x14ac:dyDescent="0.25">
      <c r="B7" s="808"/>
      <c r="C7" s="808"/>
      <c r="D7" s="808"/>
      <c r="E7" s="808"/>
      <c r="F7" s="231"/>
      <c r="G7" s="548"/>
      <c r="H7" s="234">
        <f t="shared" ref="H7:H10" si="0">ROUND(F7*G7,2)</f>
        <v>0</v>
      </c>
    </row>
    <row r="8" spans="2:10" s="238" customFormat="1" x14ac:dyDescent="0.25">
      <c r="B8" s="808"/>
      <c r="C8" s="808"/>
      <c r="D8" s="808"/>
      <c r="E8" s="808"/>
      <c r="F8" s="231"/>
      <c r="G8" s="548"/>
      <c r="H8" s="234">
        <f t="shared" si="0"/>
        <v>0</v>
      </c>
    </row>
    <row r="9" spans="2:10" s="238" customFormat="1" x14ac:dyDescent="0.25">
      <c r="B9" s="808"/>
      <c r="C9" s="808"/>
      <c r="D9" s="808"/>
      <c r="E9" s="808"/>
      <c r="F9" s="231"/>
      <c r="G9" s="548"/>
      <c r="H9" s="234">
        <f t="shared" si="0"/>
        <v>0</v>
      </c>
    </row>
    <row r="10" spans="2:10" s="238" customFormat="1" ht="17.25" x14ac:dyDescent="0.4">
      <c r="B10" s="808"/>
      <c r="C10" s="808"/>
      <c r="D10" s="808"/>
      <c r="E10" s="808"/>
      <c r="F10" s="231"/>
      <c r="G10" s="548"/>
      <c r="H10" s="237">
        <f t="shared" si="0"/>
        <v>0</v>
      </c>
    </row>
    <row r="11" spans="2:10" s="238" customFormat="1" x14ac:dyDescent="0.25">
      <c r="B11" s="808"/>
      <c r="C11" s="808"/>
      <c r="D11" s="808"/>
      <c r="E11" s="808"/>
      <c r="F11" s="239"/>
      <c r="G11" s="549" t="s">
        <v>337</v>
      </c>
      <c r="H11" s="234">
        <f>ROUND(SUM(H6:H10),2)</f>
        <v>0</v>
      </c>
      <c r="J11" s="241" t="s">
        <v>317</v>
      </c>
    </row>
    <row r="12" spans="2:10" s="238" customFormat="1" x14ac:dyDescent="0.25">
      <c r="F12" s="557"/>
      <c r="G12" s="551"/>
      <c r="H12" s="234"/>
      <c r="J12" s="241"/>
    </row>
    <row r="13" spans="2:10" s="238" customFormat="1" x14ac:dyDescent="0.25">
      <c r="B13" s="808"/>
      <c r="C13" s="808"/>
      <c r="D13" s="808"/>
      <c r="E13" s="808"/>
      <c r="F13" s="231"/>
      <c r="G13" s="548"/>
      <c r="H13" s="234">
        <f>ROUND(F13*G13,2)</f>
        <v>0</v>
      </c>
      <c r="I13" s="231"/>
      <c r="J13" s="231"/>
    </row>
    <row r="14" spans="2:10" s="238" customFormat="1" x14ac:dyDescent="0.25">
      <c r="B14" s="808"/>
      <c r="C14" s="808"/>
      <c r="D14" s="808"/>
      <c r="E14" s="808"/>
      <c r="F14" s="231"/>
      <c r="G14" s="548"/>
      <c r="H14" s="234">
        <f t="shared" ref="H14:H17" si="1">ROUND(F14*G14,2)</f>
        <v>0</v>
      </c>
    </row>
    <row r="15" spans="2:10" s="238" customFormat="1" x14ac:dyDescent="0.25">
      <c r="B15" s="808"/>
      <c r="C15" s="808"/>
      <c r="D15" s="808"/>
      <c r="E15" s="808"/>
      <c r="F15" s="231"/>
      <c r="G15" s="548"/>
      <c r="H15" s="234">
        <f t="shared" si="1"/>
        <v>0</v>
      </c>
    </row>
    <row r="16" spans="2:10" s="238" customFormat="1" x14ac:dyDescent="0.25">
      <c r="B16" s="808"/>
      <c r="C16" s="808"/>
      <c r="D16" s="808"/>
      <c r="E16" s="808"/>
      <c r="F16" s="231"/>
      <c r="G16" s="548"/>
      <c r="H16" s="234">
        <f t="shared" si="1"/>
        <v>0</v>
      </c>
    </row>
    <row r="17" spans="2:10" s="238" customFormat="1" ht="17.25" x14ac:dyDescent="0.4">
      <c r="B17" s="808"/>
      <c r="C17" s="808"/>
      <c r="D17" s="808"/>
      <c r="E17" s="808"/>
      <c r="F17" s="231"/>
      <c r="G17" s="548"/>
      <c r="H17" s="237">
        <f t="shared" si="1"/>
        <v>0</v>
      </c>
    </row>
    <row r="18" spans="2:10" s="238" customFormat="1" x14ac:dyDescent="0.25">
      <c r="B18" s="808"/>
      <c r="C18" s="808"/>
      <c r="D18" s="808"/>
      <c r="E18" s="808"/>
      <c r="F18" s="239"/>
      <c r="G18" s="549" t="s">
        <v>340</v>
      </c>
      <c r="H18" s="234">
        <f>ROUND(SUM(H13:H17),2)</f>
        <v>0</v>
      </c>
      <c r="J18" s="241" t="s">
        <v>317</v>
      </c>
    </row>
    <row r="19" spans="2:10" s="238" customFormat="1" x14ac:dyDescent="0.25">
      <c r="B19" s="808"/>
      <c r="C19" s="808"/>
      <c r="D19" s="808"/>
      <c r="E19" s="808"/>
      <c r="G19" s="550"/>
      <c r="H19" s="242"/>
      <c r="J19" s="235"/>
    </row>
    <row r="20" spans="2:10" s="238" customFormat="1" ht="17.25" x14ac:dyDescent="0.4">
      <c r="B20" s="808"/>
      <c r="C20" s="808"/>
      <c r="D20" s="808"/>
      <c r="E20" s="808"/>
      <c r="F20" s="231"/>
      <c r="G20" s="548"/>
      <c r="H20" s="237">
        <f>ROUND(F20*G20,2)</f>
        <v>0</v>
      </c>
      <c r="J20" s="235"/>
    </row>
    <row r="21" spans="2:10" s="238" customFormat="1" x14ac:dyDescent="0.25">
      <c r="B21" s="808"/>
      <c r="C21" s="808"/>
      <c r="D21" s="808"/>
      <c r="E21" s="808"/>
      <c r="F21" s="244"/>
      <c r="G21" s="551" t="s">
        <v>338</v>
      </c>
      <c r="H21" s="234">
        <f>ROUND(+H20,2)</f>
        <v>0</v>
      </c>
      <c r="J21" s="241" t="s">
        <v>318</v>
      </c>
    </row>
    <row r="22" spans="2:10" s="238" customFormat="1" x14ac:dyDescent="0.25">
      <c r="B22" s="808"/>
      <c r="C22" s="808"/>
      <c r="D22" s="808"/>
      <c r="E22" s="808"/>
      <c r="G22" s="550"/>
      <c r="H22" s="242"/>
      <c r="J22" s="235"/>
    </row>
    <row r="23" spans="2:10" s="238" customFormat="1" ht="17.25" x14ac:dyDescent="0.4">
      <c r="B23" s="808"/>
      <c r="C23" s="808"/>
      <c r="D23" s="808"/>
      <c r="E23" s="808"/>
      <c r="F23" s="231"/>
      <c r="G23" s="548"/>
      <c r="H23" s="237">
        <f>ROUND(F23*G23,2)</f>
        <v>0</v>
      </c>
      <c r="J23" s="235"/>
    </row>
    <row r="24" spans="2:10" s="238" customFormat="1" x14ac:dyDescent="0.25">
      <c r="B24" s="808"/>
      <c r="C24" s="808"/>
      <c r="D24" s="808"/>
      <c r="E24" s="808"/>
      <c r="F24" s="244"/>
      <c r="G24" s="551" t="s">
        <v>341</v>
      </c>
      <c r="H24" s="234">
        <f>ROUND(+H23,2)</f>
        <v>0</v>
      </c>
      <c r="J24" s="241" t="s">
        <v>318</v>
      </c>
    </row>
    <row r="25" spans="2:10" s="238" customFormat="1" x14ac:dyDescent="0.25">
      <c r="G25" s="550"/>
      <c r="H25" s="242"/>
      <c r="J25" s="235"/>
    </row>
    <row r="26" spans="2:10" s="238" customFormat="1" ht="17.25" x14ac:dyDescent="0.4">
      <c r="B26" s="808"/>
      <c r="C26" s="808"/>
      <c r="D26" s="808"/>
      <c r="E26" s="808"/>
      <c r="F26" s="231"/>
      <c r="G26" s="548"/>
      <c r="H26" s="237">
        <f>ROUND(F26*G26,2)</f>
        <v>0</v>
      </c>
      <c r="J26" s="235"/>
    </row>
    <row r="27" spans="2:10" s="238" customFormat="1" x14ac:dyDescent="0.25">
      <c r="F27" s="244"/>
      <c r="G27" s="551" t="s">
        <v>339</v>
      </c>
      <c r="H27" s="234">
        <f>ROUND(+H26,2)</f>
        <v>0</v>
      </c>
      <c r="J27" s="241" t="s">
        <v>319</v>
      </c>
    </row>
    <row r="28" spans="2:10" s="238" customFormat="1" x14ac:dyDescent="0.25">
      <c r="G28" s="550"/>
      <c r="H28" s="242"/>
      <c r="J28" s="235"/>
    </row>
    <row r="29" spans="2:10" s="238" customFormat="1" ht="17.25" x14ac:dyDescent="0.4">
      <c r="B29" s="808"/>
      <c r="C29" s="808"/>
      <c r="D29" s="808"/>
      <c r="E29" s="808"/>
      <c r="F29" s="231"/>
      <c r="G29" s="548"/>
      <c r="H29" s="237">
        <f>ROUND(F29*G29,2)</f>
        <v>0</v>
      </c>
      <c r="J29" s="235"/>
    </row>
    <row r="30" spans="2:10" s="238" customFormat="1" x14ac:dyDescent="0.25">
      <c r="F30" s="244"/>
      <c r="G30" s="551" t="s">
        <v>342</v>
      </c>
      <c r="H30" s="234">
        <f>ROUND(+H29,2)</f>
        <v>0</v>
      </c>
      <c r="J30" s="241" t="s">
        <v>319</v>
      </c>
    </row>
    <row r="31" spans="2:10" s="238" customFormat="1" x14ac:dyDescent="0.25">
      <c r="F31" s="557"/>
      <c r="G31" s="551"/>
      <c r="H31" s="234"/>
      <c r="J31" s="241"/>
    </row>
    <row r="32" spans="2:10" s="238" customFormat="1" ht="17.25" x14ac:dyDescent="0.4">
      <c r="B32" s="808"/>
      <c r="C32" s="808"/>
      <c r="D32" s="808"/>
      <c r="E32" s="808"/>
      <c r="F32" s="231"/>
      <c r="G32" s="548"/>
      <c r="H32" s="237">
        <f>ROUND(F32*G32,2)</f>
        <v>0</v>
      </c>
      <c r="J32" s="235"/>
    </row>
    <row r="33" spans="2:27" s="238" customFormat="1" x14ac:dyDescent="0.25">
      <c r="F33" s="244"/>
      <c r="G33" s="551" t="s">
        <v>386</v>
      </c>
      <c r="H33" s="234">
        <f>ROUND(+H32,2)</f>
        <v>0</v>
      </c>
      <c r="J33" s="241" t="s">
        <v>391</v>
      </c>
    </row>
    <row r="34" spans="2:27" s="238" customFormat="1" x14ac:dyDescent="0.25">
      <c r="G34" s="550"/>
      <c r="H34" s="242"/>
      <c r="J34" s="235"/>
    </row>
    <row r="35" spans="2:27" s="238" customFormat="1" ht="17.25" x14ac:dyDescent="0.4">
      <c r="B35" s="808"/>
      <c r="C35" s="808"/>
      <c r="D35" s="808"/>
      <c r="E35" s="808"/>
      <c r="F35" s="231"/>
      <c r="G35" s="548"/>
      <c r="H35" s="237">
        <f>ROUND(F35*G35,2)</f>
        <v>0</v>
      </c>
      <c r="J35" s="235"/>
    </row>
    <row r="36" spans="2:27" s="238" customFormat="1" x14ac:dyDescent="0.25">
      <c r="F36" s="244"/>
      <c r="G36" s="551" t="s">
        <v>387</v>
      </c>
      <c r="H36" s="234">
        <f>ROUND(+H35,2)</f>
        <v>0</v>
      </c>
      <c r="J36" s="241" t="s">
        <v>391</v>
      </c>
    </row>
    <row r="37" spans="2:27" s="238" customFormat="1" x14ac:dyDescent="0.25">
      <c r="G37" s="242"/>
      <c r="H37" s="242"/>
      <c r="J37" s="235"/>
      <c r="S37" s="236"/>
      <c r="T37" s="236"/>
      <c r="U37" s="236"/>
      <c r="V37" s="236"/>
      <c r="W37" s="809"/>
      <c r="X37" s="809"/>
      <c r="Y37" s="236"/>
      <c r="Z37" s="236"/>
      <c r="AA37" s="375"/>
    </row>
    <row r="38" spans="2:27" s="238" customFormat="1" x14ac:dyDescent="0.25">
      <c r="B38" s="246" t="s">
        <v>59</v>
      </c>
      <c r="C38" s="247"/>
      <c r="D38" s="247"/>
      <c r="E38" s="247"/>
      <c r="F38" s="247"/>
      <c r="G38" s="247"/>
      <c r="H38" s="248"/>
      <c r="J38" s="241" t="s">
        <v>320</v>
      </c>
      <c r="S38" s="793"/>
      <c r="T38" s="793"/>
      <c r="U38" s="236"/>
      <c r="V38" s="236"/>
      <c r="W38" s="792"/>
      <c r="X38" s="792"/>
      <c r="Y38" s="236"/>
      <c r="Z38" s="236"/>
      <c r="AA38" s="563"/>
    </row>
    <row r="39" spans="2:27" s="238" customFormat="1" x14ac:dyDescent="0.25">
      <c r="B39" s="301"/>
      <c r="C39" s="297"/>
      <c r="D39" s="297"/>
      <c r="E39" s="297"/>
      <c r="F39" s="297"/>
      <c r="G39" s="297"/>
      <c r="H39" s="298"/>
      <c r="J39" s="235"/>
      <c r="S39" s="793"/>
      <c r="T39" s="793"/>
      <c r="U39" s="236"/>
      <c r="V39" s="236"/>
      <c r="W39" s="793"/>
      <c r="X39" s="793"/>
      <c r="Y39" s="236"/>
      <c r="Z39" s="236"/>
      <c r="AA39" s="564"/>
    </row>
    <row r="40" spans="2:27" s="238" customFormat="1" ht="16.5" customHeight="1" x14ac:dyDescent="0.25">
      <c r="B40" s="302"/>
      <c r="C40" s="297"/>
      <c r="D40" s="297"/>
      <c r="E40" s="297"/>
      <c r="F40" s="297"/>
      <c r="G40" s="297"/>
      <c r="H40" s="298"/>
      <c r="J40" s="235"/>
      <c r="S40" s="559"/>
      <c r="T40" s="559"/>
      <c r="U40" s="236"/>
      <c r="V40" s="236"/>
      <c r="W40" s="559"/>
      <c r="X40" s="559"/>
      <c r="Y40" s="236"/>
      <c r="Z40" s="236"/>
      <c r="AA40" s="564"/>
    </row>
    <row r="41" spans="2:27" s="238" customFormat="1" x14ac:dyDescent="0.25">
      <c r="B41" s="253"/>
      <c r="C41" s="251"/>
      <c r="D41" s="251"/>
      <c r="E41" s="251"/>
      <c r="F41" s="251"/>
      <c r="G41" s="251"/>
      <c r="H41" s="252"/>
      <c r="J41" s="235"/>
      <c r="S41" s="559"/>
      <c r="T41" s="559"/>
      <c r="U41" s="236"/>
      <c r="V41" s="236"/>
      <c r="W41" s="559"/>
      <c r="X41" s="559"/>
      <c r="Y41" s="236"/>
      <c r="Z41" s="230"/>
      <c r="AA41" s="565"/>
    </row>
    <row r="42" spans="2:27" s="238" customFormat="1" x14ac:dyDescent="0.25">
      <c r="B42" s="253"/>
      <c r="C42" s="251"/>
      <c r="D42" s="251"/>
      <c r="E42" s="251"/>
      <c r="F42" s="251"/>
      <c r="G42" s="567" t="s">
        <v>337</v>
      </c>
      <c r="H42" s="289">
        <f>ROUND(+H11,2)</f>
        <v>0</v>
      </c>
      <c r="J42" s="235"/>
    </row>
    <row r="43" spans="2:27" s="238" customFormat="1" x14ac:dyDescent="0.25">
      <c r="B43" s="254"/>
      <c r="C43" s="255"/>
      <c r="D43" s="255"/>
      <c r="E43" s="255"/>
      <c r="F43" s="256"/>
      <c r="G43" s="568" t="s">
        <v>340</v>
      </c>
      <c r="H43" s="289">
        <f>ROUND(+H18,2)</f>
        <v>0</v>
      </c>
      <c r="J43" s="241" t="s">
        <v>321</v>
      </c>
    </row>
    <row r="44" spans="2:27" s="238" customFormat="1" x14ac:dyDescent="0.25"/>
    <row r="45" spans="2:27" s="238" customFormat="1" x14ac:dyDescent="0.25"/>
    <row r="46" spans="2:27" s="238" customFormat="1" x14ac:dyDescent="0.25">
      <c r="B46" s="246" t="s">
        <v>277</v>
      </c>
      <c r="C46" s="257"/>
      <c r="D46" s="258"/>
      <c r="E46" s="258"/>
      <c r="F46" s="258"/>
      <c r="G46" s="258"/>
      <c r="H46" s="262"/>
      <c r="J46" s="241" t="s">
        <v>320</v>
      </c>
    </row>
    <row r="47" spans="2:27" s="238" customFormat="1" x14ac:dyDescent="0.25">
      <c r="B47" s="282"/>
      <c r="C47" s="283"/>
      <c r="D47" s="283"/>
      <c r="E47" s="283"/>
      <c r="F47" s="283"/>
      <c r="G47" s="283"/>
      <c r="H47" s="263"/>
      <c r="J47" s="235"/>
    </row>
    <row r="48" spans="2:27" s="238" customFormat="1" x14ac:dyDescent="0.25">
      <c r="B48" s="282"/>
      <c r="C48" s="283"/>
      <c r="D48" s="283"/>
      <c r="E48" s="283"/>
      <c r="F48" s="283"/>
      <c r="G48" s="288" t="s">
        <v>344</v>
      </c>
      <c r="H48" s="289">
        <f>ROUND(+H21,2)</f>
        <v>0</v>
      </c>
      <c r="J48" s="235"/>
    </row>
    <row r="49" spans="2:10" s="238" customFormat="1" x14ac:dyDescent="0.25">
      <c r="B49" s="260"/>
      <c r="C49" s="261"/>
      <c r="D49" s="261"/>
      <c r="E49" s="261"/>
      <c r="F49" s="256"/>
      <c r="G49" s="288" t="s">
        <v>343</v>
      </c>
      <c r="H49" s="289">
        <f>ROUND(+H24,2)</f>
        <v>0</v>
      </c>
      <c r="J49" s="241" t="s">
        <v>322</v>
      </c>
    </row>
    <row r="50" spans="2:10" s="238" customFormat="1" x14ac:dyDescent="0.25">
      <c r="H50" s="566"/>
      <c r="J50" s="235"/>
    </row>
    <row r="51" spans="2:10" s="238" customFormat="1" x14ac:dyDescent="0.25">
      <c r="B51" s="246" t="s">
        <v>278</v>
      </c>
      <c r="C51" s="257"/>
      <c r="D51" s="258"/>
      <c r="E51" s="258"/>
      <c r="F51" s="258"/>
      <c r="G51" s="258"/>
      <c r="H51" s="262"/>
      <c r="J51" s="241" t="s">
        <v>320</v>
      </c>
    </row>
    <row r="52" spans="2:10" s="238" customFormat="1" x14ac:dyDescent="0.25">
      <c r="B52" s="282"/>
      <c r="C52" s="283"/>
      <c r="D52" s="283"/>
      <c r="E52" s="283"/>
      <c r="F52" s="283"/>
      <c r="G52" s="283"/>
      <c r="H52" s="263"/>
      <c r="J52" s="235"/>
    </row>
    <row r="53" spans="2:10" s="238" customFormat="1" x14ac:dyDescent="0.25">
      <c r="B53" s="282"/>
      <c r="C53" s="283"/>
      <c r="D53" s="283"/>
      <c r="E53" s="283"/>
      <c r="F53" s="283"/>
      <c r="G53" s="288" t="s">
        <v>346</v>
      </c>
      <c r="H53" s="289">
        <f>ROUND(+H27,2)</f>
        <v>0</v>
      </c>
      <c r="J53" s="235"/>
    </row>
    <row r="54" spans="2:10" s="238" customFormat="1" x14ac:dyDescent="0.25">
      <c r="B54" s="260"/>
      <c r="C54" s="261"/>
      <c r="D54" s="261"/>
      <c r="E54" s="261"/>
      <c r="F54" s="256"/>
      <c r="G54" s="288" t="s">
        <v>345</v>
      </c>
      <c r="H54" s="289">
        <f>ROUND(+H30,2)</f>
        <v>0</v>
      </c>
      <c r="J54" s="241" t="s">
        <v>323</v>
      </c>
    </row>
    <row r="55" spans="2:10" s="238" customFormat="1" x14ac:dyDescent="0.25">
      <c r="H55" s="566"/>
      <c r="J55" s="235"/>
    </row>
    <row r="56" spans="2:10" s="238" customFormat="1" x14ac:dyDescent="0.25">
      <c r="B56" s="246" t="s">
        <v>439</v>
      </c>
      <c r="C56" s="257"/>
      <c r="D56" s="258"/>
      <c r="E56" s="258"/>
      <c r="F56" s="258"/>
      <c r="G56" s="258"/>
      <c r="H56" s="262"/>
      <c r="J56" s="241" t="s">
        <v>320</v>
      </c>
    </row>
    <row r="57" spans="2:10" s="238" customFormat="1" x14ac:dyDescent="0.25">
      <c r="B57" s="282"/>
      <c r="C57" s="283"/>
      <c r="D57" s="283"/>
      <c r="E57" s="283"/>
      <c r="F57" s="283"/>
      <c r="G57" s="283"/>
      <c r="H57" s="263"/>
      <c r="J57" s="235"/>
    </row>
    <row r="58" spans="2:10" s="238" customFormat="1" x14ac:dyDescent="0.25">
      <c r="B58" s="282"/>
      <c r="C58" s="283"/>
      <c r="D58" s="283"/>
      <c r="E58" s="283"/>
      <c r="F58" s="283"/>
      <c r="G58" s="288" t="s">
        <v>388</v>
      </c>
      <c r="H58" s="289">
        <f>ROUND(+H33,2)</f>
        <v>0</v>
      </c>
      <c r="J58" s="235"/>
    </row>
    <row r="59" spans="2:10" s="238" customFormat="1" x14ac:dyDescent="0.25">
      <c r="B59" s="260"/>
      <c r="C59" s="261"/>
      <c r="D59" s="261"/>
      <c r="E59" s="261"/>
      <c r="F59" s="256"/>
      <c r="G59" s="288" t="s">
        <v>389</v>
      </c>
      <c r="H59" s="289">
        <f>ROUND(+H36,2)</f>
        <v>0</v>
      </c>
      <c r="J59" s="241" t="s">
        <v>390</v>
      </c>
    </row>
    <row r="60" spans="2:10" s="129" customFormat="1" x14ac:dyDescent="0.25">
      <c r="B60" s="24"/>
      <c r="C60" s="24"/>
      <c r="D60" s="24"/>
      <c r="E60" s="24"/>
      <c r="G60" s="134"/>
      <c r="H60" s="135"/>
    </row>
    <row r="61" spans="2:10" x14ac:dyDescent="0.25">
      <c r="F61" s="778" t="s">
        <v>60</v>
      </c>
      <c r="G61" s="778"/>
      <c r="H61" s="156">
        <f>ROUND(+H43+H49+H54+H42+H48+H53+H58+H59,2)</f>
        <v>0</v>
      </c>
      <c r="J61" s="418" t="s">
        <v>399</v>
      </c>
    </row>
  </sheetData>
  <sheetProtection sheet="1" objects="1" scenarios="1" formatCells="0" formatRows="0" insertRows="0"/>
  <mergeCells count="34">
    <mergeCell ref="B32:E32"/>
    <mergeCell ref="B35:E35"/>
    <mergeCell ref="B21:E21"/>
    <mergeCell ref="W39:X39"/>
    <mergeCell ref="W37:X37"/>
    <mergeCell ref="S38:T38"/>
    <mergeCell ref="W38:X38"/>
    <mergeCell ref="B26:E26"/>
    <mergeCell ref="B13:E13"/>
    <mergeCell ref="B14:E14"/>
    <mergeCell ref="B15:E15"/>
    <mergeCell ref="B16:E16"/>
    <mergeCell ref="B17:E17"/>
    <mergeCell ref="B18:E18"/>
    <mergeCell ref="B22:E22"/>
    <mergeCell ref="B23:E23"/>
    <mergeCell ref="B24:E24"/>
    <mergeCell ref="B29:E29"/>
    <mergeCell ref="B1:G1"/>
    <mergeCell ref="F61:G61"/>
    <mergeCell ref="S39:T39"/>
    <mergeCell ref="B2:H2"/>
    <mergeCell ref="B3:E4"/>
    <mergeCell ref="F3:G3"/>
    <mergeCell ref="H3:H4"/>
    <mergeCell ref="B5:E5"/>
    <mergeCell ref="B6:E6"/>
    <mergeCell ref="B7:E7"/>
    <mergeCell ref="B8:E8"/>
    <mergeCell ref="B9:E9"/>
    <mergeCell ref="B10:E10"/>
    <mergeCell ref="B11:E11"/>
    <mergeCell ref="B19:E19"/>
    <mergeCell ref="B20:E20"/>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zoomScaleNormal="100" workbookViewId="0">
      <selection sqref="A1:F1"/>
    </sheetView>
  </sheetViews>
  <sheetFormatPr defaultRowHeight="15" x14ac:dyDescent="0.25"/>
  <cols>
    <col min="1" max="3" width="18.7109375" style="8" customWidth="1"/>
    <col min="4" max="4" width="17.140625" style="8" customWidth="1"/>
    <col min="5" max="5" width="16.28515625" style="8" customWidth="1"/>
    <col min="6" max="6" width="19.140625" style="8" customWidth="1"/>
    <col min="7" max="7" width="18.7109375" style="8" customWidth="1"/>
    <col min="8" max="8" width="2.85546875" style="8" customWidth="1"/>
    <col min="9" max="16384" width="9.140625" style="8"/>
  </cols>
  <sheetData>
    <row r="1" spans="1:9" ht="20.25" customHeight="1" x14ac:dyDescent="0.25">
      <c r="A1" s="780" t="s">
        <v>227</v>
      </c>
      <c r="B1" s="780"/>
      <c r="C1" s="780"/>
      <c r="D1" s="780"/>
      <c r="E1" s="780"/>
      <c r="F1" s="780"/>
      <c r="G1" s="137">
        <f>+'Section A'!D3</f>
        <v>0</v>
      </c>
    </row>
    <row r="2" spans="1:9" ht="54.75" customHeight="1" x14ac:dyDescent="0.25">
      <c r="A2" s="810" t="s">
        <v>239</v>
      </c>
      <c r="B2" s="810"/>
      <c r="C2" s="810"/>
      <c r="D2" s="810"/>
      <c r="E2" s="810"/>
      <c r="F2" s="810"/>
      <c r="G2" s="810"/>
      <c r="H2" s="28"/>
    </row>
    <row r="3" spans="1:9" ht="13.5" customHeight="1" x14ac:dyDescent="0.25">
      <c r="A3" s="812" t="s">
        <v>233</v>
      </c>
      <c r="B3" s="813"/>
      <c r="C3" s="813"/>
      <c r="D3" s="813"/>
      <c r="E3" s="813"/>
      <c r="F3" s="813"/>
      <c r="G3" s="813"/>
      <c r="H3" s="28"/>
    </row>
    <row r="4" spans="1:9" ht="90" customHeight="1" x14ac:dyDescent="0.25">
      <c r="A4" s="810" t="s">
        <v>237</v>
      </c>
      <c r="B4" s="810"/>
      <c r="C4" s="810"/>
      <c r="D4" s="810"/>
      <c r="E4" s="810"/>
      <c r="F4" s="810"/>
      <c r="G4" s="810"/>
      <c r="H4" s="28"/>
    </row>
    <row r="5" spans="1:9" ht="8.25" customHeight="1" x14ac:dyDescent="0.25">
      <c r="A5" s="810"/>
      <c r="B5" s="810"/>
      <c r="C5" s="810"/>
      <c r="D5" s="810"/>
      <c r="E5" s="810"/>
      <c r="F5" s="810"/>
      <c r="G5" s="810"/>
      <c r="H5" s="28"/>
    </row>
    <row r="6" spans="1:9" ht="15" customHeight="1" x14ac:dyDescent="0.25">
      <c r="A6" s="811" t="s">
        <v>235</v>
      </c>
      <c r="B6" s="811" t="s">
        <v>236</v>
      </c>
      <c r="C6" s="811" t="s">
        <v>234</v>
      </c>
      <c r="D6" s="811"/>
      <c r="E6" s="811"/>
      <c r="F6" s="811"/>
      <c r="G6" s="811" t="s">
        <v>38</v>
      </c>
      <c r="H6" s="28"/>
    </row>
    <row r="7" spans="1:9" ht="9.75" customHeight="1" x14ac:dyDescent="0.25">
      <c r="A7" s="811"/>
      <c r="B7" s="811"/>
      <c r="C7" s="811"/>
      <c r="D7" s="811"/>
      <c r="E7" s="811"/>
      <c r="F7" s="811"/>
      <c r="G7" s="811"/>
      <c r="H7" s="28"/>
    </row>
    <row r="8" spans="1:9" s="238" customFormat="1" ht="18" customHeight="1" x14ac:dyDescent="0.25">
      <c r="A8" s="290"/>
      <c r="B8" s="291"/>
      <c r="C8" s="292"/>
      <c r="D8" s="293"/>
      <c r="E8" s="293"/>
      <c r="F8" s="293"/>
      <c r="G8" s="234">
        <v>0</v>
      </c>
      <c r="H8" s="231"/>
    </row>
    <row r="9" spans="1:9" s="238" customFormat="1" ht="17.25" customHeight="1" x14ac:dyDescent="0.25">
      <c r="A9" s="236"/>
      <c r="B9" s="231"/>
      <c r="C9" s="231"/>
      <c r="D9" s="231"/>
      <c r="E9" s="231"/>
      <c r="F9" s="231"/>
      <c r="G9" s="234">
        <v>0</v>
      </c>
      <c r="H9" s="231"/>
    </row>
    <row r="10" spans="1:9" s="238" customFormat="1" ht="15" customHeight="1" x14ac:dyDescent="0.25">
      <c r="A10" s="236"/>
      <c r="B10" s="231"/>
      <c r="C10" s="231"/>
      <c r="D10" s="231"/>
      <c r="E10" s="231"/>
      <c r="F10" s="231"/>
      <c r="G10" s="234">
        <v>0</v>
      </c>
      <c r="H10" s="231"/>
    </row>
    <row r="11" spans="1:9" s="238" customFormat="1" x14ac:dyDescent="0.25">
      <c r="A11" s="236"/>
      <c r="B11" s="231"/>
      <c r="C11" s="231"/>
      <c r="D11" s="231"/>
      <c r="E11" s="231"/>
      <c r="F11" s="231"/>
      <c r="G11" s="569">
        <v>0</v>
      </c>
    </row>
    <row r="12" spans="1:9" s="238" customFormat="1" x14ac:dyDescent="0.25">
      <c r="E12" s="239"/>
      <c r="F12" s="240" t="s">
        <v>337</v>
      </c>
      <c r="G12" s="234">
        <f>ROUND(SUM(G8:G11),2)</f>
        <v>0</v>
      </c>
      <c r="I12" s="241" t="s">
        <v>330</v>
      </c>
    </row>
    <row r="13" spans="1:9" s="238" customFormat="1" x14ac:dyDescent="0.25">
      <c r="E13" s="557"/>
      <c r="F13" s="557"/>
      <c r="G13" s="234"/>
      <c r="I13" s="241"/>
    </row>
    <row r="14" spans="1:9" s="238" customFormat="1" ht="18" customHeight="1" x14ac:dyDescent="0.25">
      <c r="A14" s="290"/>
      <c r="B14" s="291"/>
      <c r="C14" s="295"/>
      <c r="D14" s="296"/>
      <c r="E14" s="296"/>
      <c r="F14" s="296"/>
      <c r="G14" s="234">
        <v>0</v>
      </c>
      <c r="H14" s="231"/>
    </row>
    <row r="15" spans="1:9" s="238" customFormat="1" ht="17.25" customHeight="1" x14ac:dyDescent="0.25">
      <c r="A15" s="236"/>
      <c r="B15" s="231"/>
      <c r="C15" s="231"/>
      <c r="D15" s="231"/>
      <c r="E15" s="231"/>
      <c r="F15" s="231"/>
      <c r="G15" s="234">
        <v>0</v>
      </c>
      <c r="H15" s="231"/>
    </row>
    <row r="16" spans="1:9" s="238" customFormat="1" ht="15" customHeight="1" x14ac:dyDescent="0.25">
      <c r="A16" s="236"/>
      <c r="B16" s="231"/>
      <c r="C16" s="231"/>
      <c r="D16" s="231"/>
      <c r="E16" s="231"/>
      <c r="F16" s="231"/>
      <c r="G16" s="234">
        <v>0</v>
      </c>
      <c r="H16" s="231"/>
    </row>
    <row r="17" spans="1:9" s="238" customFormat="1" x14ac:dyDescent="0.25">
      <c r="A17" s="236"/>
      <c r="B17" s="231"/>
      <c r="C17" s="231"/>
      <c r="D17" s="231"/>
      <c r="E17" s="231"/>
      <c r="F17" s="231"/>
      <c r="G17" s="569">
        <v>0</v>
      </c>
    </row>
    <row r="18" spans="1:9" s="238" customFormat="1" x14ac:dyDescent="0.25">
      <c r="E18" s="239"/>
      <c r="F18" s="240" t="s">
        <v>340</v>
      </c>
      <c r="G18" s="234">
        <f>ROUND(SUM(G14:G17),2)</f>
        <v>0</v>
      </c>
      <c r="I18" s="241" t="s">
        <v>330</v>
      </c>
    </row>
    <row r="19" spans="1:9" s="238" customFormat="1" x14ac:dyDescent="0.25">
      <c r="F19" s="242"/>
      <c r="G19" s="294"/>
      <c r="I19" s="235"/>
    </row>
    <row r="20" spans="1:9" s="238" customFormat="1" x14ac:dyDescent="0.25">
      <c r="A20" s="236"/>
      <c r="B20" s="231"/>
      <c r="C20" s="231"/>
      <c r="D20" s="231"/>
      <c r="E20" s="231"/>
      <c r="F20" s="231"/>
      <c r="G20" s="569">
        <v>0</v>
      </c>
      <c r="I20" s="235"/>
    </row>
    <row r="21" spans="1:9" s="238" customFormat="1" x14ac:dyDescent="0.25">
      <c r="E21" s="244"/>
      <c r="F21" s="557" t="s">
        <v>338</v>
      </c>
      <c r="G21" s="234">
        <f>ROUND(+G20,2)</f>
        <v>0</v>
      </c>
      <c r="I21" s="241" t="s">
        <v>331</v>
      </c>
    </row>
    <row r="22" spans="1:9" s="238" customFormat="1" x14ac:dyDescent="0.25">
      <c r="F22" s="242"/>
      <c r="G22" s="294"/>
      <c r="I22" s="235"/>
    </row>
    <row r="23" spans="1:9" s="238" customFormat="1" x14ac:dyDescent="0.25">
      <c r="A23" s="236"/>
      <c r="B23" s="231"/>
      <c r="C23" s="231"/>
      <c r="D23" s="231"/>
      <c r="E23" s="231"/>
      <c r="F23" s="231"/>
      <c r="G23" s="569">
        <v>0</v>
      </c>
      <c r="I23" s="235"/>
    </row>
    <row r="24" spans="1:9" s="238" customFormat="1" x14ac:dyDescent="0.25">
      <c r="E24" s="244"/>
      <c r="F24" s="557" t="s">
        <v>341</v>
      </c>
      <c r="G24" s="234">
        <f>ROUND(+G23,2)</f>
        <v>0</v>
      </c>
      <c r="I24" s="241" t="s">
        <v>331</v>
      </c>
    </row>
    <row r="25" spans="1:9" s="238" customFormat="1" x14ac:dyDescent="0.25">
      <c r="E25" s="557"/>
      <c r="F25" s="557"/>
      <c r="G25" s="234"/>
    </row>
    <row r="26" spans="1:9" s="238" customFormat="1" x14ac:dyDescent="0.25">
      <c r="A26" s="236"/>
      <c r="B26" s="231"/>
      <c r="C26" s="231"/>
      <c r="D26" s="231"/>
      <c r="E26" s="231"/>
      <c r="F26" s="231"/>
      <c r="G26" s="569">
        <v>0</v>
      </c>
    </row>
    <row r="27" spans="1:9" s="238" customFormat="1" x14ac:dyDescent="0.25">
      <c r="E27" s="244"/>
      <c r="F27" s="557" t="s">
        <v>339</v>
      </c>
      <c r="G27" s="234">
        <f>ROUND(+G26,2)</f>
        <v>0</v>
      </c>
      <c r="I27" s="241" t="s">
        <v>332</v>
      </c>
    </row>
    <row r="28" spans="1:9" s="238" customFormat="1" x14ac:dyDescent="0.25">
      <c r="E28" s="557"/>
      <c r="F28" s="557"/>
      <c r="G28" s="234"/>
    </row>
    <row r="29" spans="1:9" s="238" customFormat="1" x14ac:dyDescent="0.25">
      <c r="A29" s="236"/>
      <c r="B29" s="231"/>
      <c r="C29" s="231"/>
      <c r="D29" s="231"/>
      <c r="E29" s="231"/>
      <c r="F29" s="231"/>
      <c r="G29" s="569">
        <v>0</v>
      </c>
    </row>
    <row r="30" spans="1:9" s="238" customFormat="1" x14ac:dyDescent="0.25">
      <c r="E30" s="244"/>
      <c r="F30" s="557" t="s">
        <v>342</v>
      </c>
      <c r="G30" s="234">
        <f>ROUND(+G29,2)</f>
        <v>0</v>
      </c>
      <c r="I30" s="241" t="s">
        <v>332</v>
      </c>
    </row>
    <row r="31" spans="1:9" s="238" customFormat="1" x14ac:dyDescent="0.25">
      <c r="E31" s="557"/>
      <c r="F31" s="557"/>
      <c r="G31" s="234"/>
    </row>
    <row r="32" spans="1:9" s="238" customFormat="1" x14ac:dyDescent="0.25">
      <c r="A32" s="236"/>
      <c r="B32" s="231"/>
      <c r="C32" s="231"/>
      <c r="D32" s="231"/>
      <c r="E32" s="231"/>
      <c r="F32" s="231"/>
      <c r="G32" s="569">
        <v>0</v>
      </c>
    </row>
    <row r="33" spans="1:9" s="238" customFormat="1" x14ac:dyDescent="0.25">
      <c r="E33" s="244"/>
      <c r="F33" s="557" t="s">
        <v>386</v>
      </c>
      <c r="G33" s="234">
        <f>ROUND(+G32,2)</f>
        <v>0</v>
      </c>
      <c r="I33" s="241" t="s">
        <v>396</v>
      </c>
    </row>
    <row r="34" spans="1:9" s="238" customFormat="1" x14ac:dyDescent="0.25">
      <c r="E34" s="557"/>
      <c r="F34" s="557"/>
      <c r="G34" s="234"/>
    </row>
    <row r="35" spans="1:9" s="238" customFormat="1" x14ac:dyDescent="0.25">
      <c r="A35" s="236"/>
      <c r="B35" s="231"/>
      <c r="C35" s="231"/>
      <c r="D35" s="231"/>
      <c r="E35" s="231"/>
      <c r="F35" s="231"/>
      <c r="G35" s="569">
        <v>0</v>
      </c>
    </row>
    <row r="36" spans="1:9" s="238" customFormat="1" x14ac:dyDescent="0.25">
      <c r="E36" s="244"/>
      <c r="F36" s="557" t="s">
        <v>387</v>
      </c>
      <c r="G36" s="234">
        <f>ROUND(+G35,2)</f>
        <v>0</v>
      </c>
      <c r="I36" s="241" t="s">
        <v>396</v>
      </c>
    </row>
    <row r="37" spans="1:9" s="238" customFormat="1" x14ac:dyDescent="0.25">
      <c r="F37" s="242"/>
      <c r="G37" s="242"/>
      <c r="I37" s="235"/>
    </row>
    <row r="38" spans="1:9" s="238" customFormat="1" x14ac:dyDescent="0.25">
      <c r="A38" s="246" t="s">
        <v>85</v>
      </c>
      <c r="B38" s="247"/>
      <c r="C38" s="247"/>
      <c r="D38" s="247"/>
      <c r="E38" s="247"/>
      <c r="F38" s="247"/>
      <c r="G38" s="248"/>
      <c r="I38" s="241" t="s">
        <v>320</v>
      </c>
    </row>
    <row r="39" spans="1:9" s="238" customFormat="1" x14ac:dyDescent="0.25">
      <c r="A39" s="301"/>
      <c r="B39" s="297"/>
      <c r="C39" s="297"/>
      <c r="D39" s="297"/>
      <c r="E39" s="297"/>
      <c r="F39" s="297"/>
      <c r="G39" s="298"/>
      <c r="I39" s="235"/>
    </row>
    <row r="40" spans="1:9" s="238" customFormat="1" ht="15.75" customHeight="1" x14ac:dyDescent="0.25">
      <c r="A40" s="302"/>
      <c r="B40" s="297"/>
      <c r="C40" s="297"/>
      <c r="D40" s="297"/>
      <c r="E40" s="297"/>
      <c r="F40" s="297"/>
      <c r="G40" s="298"/>
      <c r="I40" s="235"/>
    </row>
    <row r="41" spans="1:9" s="238" customFormat="1" ht="14.25" customHeight="1" x14ac:dyDescent="0.25">
      <c r="A41" s="303"/>
      <c r="B41" s="299"/>
      <c r="C41" s="299"/>
      <c r="D41" s="299"/>
      <c r="E41" s="299"/>
      <c r="F41" s="299"/>
      <c r="G41" s="300"/>
      <c r="I41" s="235"/>
    </row>
    <row r="42" spans="1:9" s="238" customFormat="1" ht="15" customHeight="1" x14ac:dyDescent="0.25">
      <c r="A42" s="253"/>
      <c r="B42" s="251"/>
      <c r="C42" s="251"/>
      <c r="D42" s="251"/>
      <c r="E42" s="251"/>
      <c r="F42" s="567" t="s">
        <v>337</v>
      </c>
      <c r="G42" s="289">
        <f>ROUND(+G12,2)</f>
        <v>0</v>
      </c>
      <c r="I42" s="235"/>
    </row>
    <row r="43" spans="1:9" s="238" customFormat="1" x14ac:dyDescent="0.25">
      <c r="A43" s="254"/>
      <c r="B43" s="255"/>
      <c r="C43" s="255"/>
      <c r="D43" s="255"/>
      <c r="E43" s="256"/>
      <c r="F43" s="568" t="s">
        <v>340</v>
      </c>
      <c r="G43" s="289">
        <f>ROUND(+G18,2)</f>
        <v>0</v>
      </c>
      <c r="I43" s="241" t="s">
        <v>333</v>
      </c>
    </row>
    <row r="44" spans="1:9" s="238" customFormat="1" ht="14.25" customHeight="1" x14ac:dyDescent="0.25">
      <c r="I44" s="235"/>
    </row>
    <row r="45" spans="1:9" s="238" customFormat="1" ht="15" customHeight="1" x14ac:dyDescent="0.25">
      <c r="I45" s="235"/>
    </row>
    <row r="46" spans="1:9" s="238" customFormat="1" x14ac:dyDescent="0.25">
      <c r="A46" s="246" t="s">
        <v>279</v>
      </c>
      <c r="B46" s="257"/>
      <c r="C46" s="258"/>
      <c r="D46" s="258"/>
      <c r="E46" s="258"/>
      <c r="F46" s="258"/>
      <c r="G46" s="262"/>
      <c r="I46" s="241" t="s">
        <v>320</v>
      </c>
    </row>
    <row r="47" spans="1:9" s="238" customFormat="1" ht="14.25" customHeight="1" x14ac:dyDescent="0.25">
      <c r="A47" s="249"/>
      <c r="B47" s="259"/>
      <c r="C47" s="259"/>
      <c r="D47" s="259"/>
      <c r="E47" s="259"/>
      <c r="F47" s="259"/>
      <c r="G47" s="263"/>
      <c r="I47" s="235"/>
    </row>
    <row r="48" spans="1:9" s="238" customFormat="1" ht="14.25" customHeight="1" x14ac:dyDescent="0.25">
      <c r="A48" s="249"/>
      <c r="B48" s="259"/>
      <c r="C48" s="259"/>
      <c r="D48" s="259"/>
      <c r="E48" s="259"/>
      <c r="F48" s="288" t="s">
        <v>344</v>
      </c>
      <c r="G48" s="289">
        <f>ROUND(+G21,2)</f>
        <v>0</v>
      </c>
      <c r="I48" s="235"/>
    </row>
    <row r="49" spans="1:9" s="238" customFormat="1" ht="15.75" customHeight="1" x14ac:dyDescent="0.25">
      <c r="A49" s="260"/>
      <c r="B49" s="261"/>
      <c r="C49" s="261"/>
      <c r="D49" s="261"/>
      <c r="E49" s="256"/>
      <c r="F49" s="288" t="s">
        <v>343</v>
      </c>
      <c r="G49" s="289">
        <f>ROUND(+G24,2)</f>
        <v>0</v>
      </c>
      <c r="I49" s="241" t="s">
        <v>334</v>
      </c>
    </row>
    <row r="50" spans="1:9" s="238" customFormat="1" x14ac:dyDescent="0.25">
      <c r="G50" s="566"/>
      <c r="I50" s="235"/>
    </row>
    <row r="51" spans="1:9" s="238" customFormat="1" x14ac:dyDescent="0.25">
      <c r="A51" s="246" t="s">
        <v>280</v>
      </c>
      <c r="B51" s="257"/>
      <c r="C51" s="258"/>
      <c r="D51" s="258"/>
      <c r="E51" s="258"/>
      <c r="F51" s="258"/>
      <c r="G51" s="262"/>
      <c r="I51" s="241" t="s">
        <v>320</v>
      </c>
    </row>
    <row r="52" spans="1:9" s="238" customFormat="1" x14ac:dyDescent="0.25">
      <c r="A52" s="249"/>
      <c r="B52" s="259"/>
      <c r="C52" s="259"/>
      <c r="D52" s="259"/>
      <c r="E52" s="259"/>
      <c r="F52" s="259"/>
      <c r="G52" s="263"/>
    </row>
    <row r="53" spans="1:9" s="238" customFormat="1" x14ac:dyDescent="0.25">
      <c r="A53" s="249"/>
      <c r="B53" s="259"/>
      <c r="C53" s="259"/>
      <c r="D53" s="259"/>
      <c r="E53" s="259"/>
      <c r="F53" s="288" t="s">
        <v>346</v>
      </c>
      <c r="G53" s="289">
        <f>ROUND(+G27,2)</f>
        <v>0</v>
      </c>
    </row>
    <row r="54" spans="1:9" s="238" customFormat="1" x14ac:dyDescent="0.25">
      <c r="A54" s="260"/>
      <c r="B54" s="261"/>
      <c r="C54" s="261"/>
      <c r="D54" s="261"/>
      <c r="E54" s="256"/>
      <c r="F54" s="288" t="s">
        <v>345</v>
      </c>
      <c r="G54" s="289">
        <f>ROUND(+G30,2)</f>
        <v>0</v>
      </c>
      <c r="I54" s="241" t="s">
        <v>335</v>
      </c>
    </row>
    <row r="55" spans="1:9" s="238" customFormat="1" x14ac:dyDescent="0.25">
      <c r="G55" s="566"/>
      <c r="I55" s="235"/>
    </row>
    <row r="56" spans="1:9" s="238" customFormat="1" x14ac:dyDescent="0.25">
      <c r="A56" s="246" t="s">
        <v>438</v>
      </c>
      <c r="B56" s="257"/>
      <c r="C56" s="258"/>
      <c r="D56" s="258"/>
      <c r="E56" s="258"/>
      <c r="F56" s="258"/>
      <c r="G56" s="262"/>
      <c r="I56" s="241" t="s">
        <v>320</v>
      </c>
    </row>
    <row r="57" spans="1:9" s="238" customFormat="1" x14ac:dyDescent="0.25">
      <c r="A57" s="249"/>
      <c r="B57" s="259"/>
      <c r="C57" s="259"/>
      <c r="D57" s="259"/>
      <c r="E57" s="259"/>
      <c r="F57" s="259"/>
      <c r="G57" s="263"/>
    </row>
    <row r="58" spans="1:9" s="238" customFormat="1" x14ac:dyDescent="0.25">
      <c r="A58" s="249"/>
      <c r="B58" s="259"/>
      <c r="C58" s="259"/>
      <c r="D58" s="259"/>
      <c r="E58" s="259"/>
      <c r="F58" s="288" t="s">
        <v>388</v>
      </c>
      <c r="G58" s="289">
        <f>ROUND(+G33,2)</f>
        <v>0</v>
      </c>
    </row>
    <row r="59" spans="1:9" s="238" customFormat="1" x14ac:dyDescent="0.25">
      <c r="A59" s="260"/>
      <c r="B59" s="261"/>
      <c r="C59" s="261"/>
      <c r="D59" s="261"/>
      <c r="E59" s="256"/>
      <c r="F59" s="288" t="s">
        <v>389</v>
      </c>
      <c r="G59" s="289">
        <f>ROUND(+G36,2)</f>
        <v>0</v>
      </c>
      <c r="I59" s="241" t="s">
        <v>397</v>
      </c>
    </row>
    <row r="60" spans="1:9" s="129" customFormat="1" x14ac:dyDescent="0.25">
      <c r="G60" s="31"/>
      <c r="I60" s="191"/>
    </row>
    <row r="61" spans="1:9" x14ac:dyDescent="0.25">
      <c r="E61" s="778" t="s">
        <v>86</v>
      </c>
      <c r="F61" s="778"/>
      <c r="G61" s="156">
        <f>ROUND(+G43+G49+G54+G42+G48+G53+G58+G59,2)</f>
        <v>0</v>
      </c>
      <c r="I61" s="418" t="s">
        <v>398</v>
      </c>
    </row>
  </sheetData>
  <sheetProtection sheet="1" objects="1" scenarios="1" formatCells="0" formatRows="0" insertRows="0"/>
  <mergeCells count="10">
    <mergeCell ref="A1:F1"/>
    <mergeCell ref="A2:G2"/>
    <mergeCell ref="G6:G7"/>
    <mergeCell ref="E61:F61"/>
    <mergeCell ref="A3:G3"/>
    <mergeCell ref="A4:G4"/>
    <mergeCell ref="A5:G5"/>
    <mergeCell ref="A6:A7"/>
    <mergeCell ref="B6:B7"/>
    <mergeCell ref="C6:F7"/>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1"/>
  <sheetViews>
    <sheetView zoomScaleNormal="100" workbookViewId="0"/>
  </sheetViews>
  <sheetFormatPr defaultRowHeight="15" x14ac:dyDescent="0.25"/>
  <cols>
    <col min="1" max="1" width="2.5703125" style="8" customWidth="1"/>
    <col min="2" max="2" width="37.140625" style="205" customWidth="1"/>
    <col min="3" max="3" width="11.5703125" style="205" customWidth="1"/>
    <col min="4" max="8" width="13" style="205" customWidth="1"/>
    <col min="9" max="9" width="14.5703125" style="205" customWidth="1"/>
    <col min="10" max="10" width="2.85546875" style="8" customWidth="1"/>
    <col min="11" max="16384" width="9.140625" style="8"/>
  </cols>
  <sheetData>
    <row r="1" spans="2:11" ht="30" customHeight="1" x14ac:dyDescent="0.3">
      <c r="B1" s="815" t="s">
        <v>227</v>
      </c>
      <c r="C1" s="815"/>
      <c r="D1" s="815"/>
      <c r="E1" s="815"/>
      <c r="F1" s="815"/>
      <c r="G1" s="815"/>
      <c r="H1" s="815"/>
      <c r="I1" s="385">
        <f>+'Section A'!D3</f>
        <v>0</v>
      </c>
    </row>
    <row r="2" spans="2:11" ht="46.5" customHeight="1" x14ac:dyDescent="0.25">
      <c r="B2" s="816" t="s">
        <v>308</v>
      </c>
      <c r="C2" s="816"/>
      <c r="D2" s="816"/>
      <c r="E2" s="816"/>
      <c r="F2" s="816"/>
      <c r="G2" s="816"/>
      <c r="H2" s="816"/>
      <c r="I2" s="816"/>
    </row>
    <row r="3" spans="2:11" ht="16.5" customHeight="1" x14ac:dyDescent="0.25">
      <c r="B3" s="819" t="s">
        <v>63</v>
      </c>
      <c r="C3" s="814" t="s">
        <v>6</v>
      </c>
      <c r="D3" s="814"/>
      <c r="E3" s="814"/>
      <c r="F3" s="814" t="s">
        <v>32</v>
      </c>
      <c r="G3" s="814"/>
      <c r="H3" s="814"/>
      <c r="I3" s="814" t="s">
        <v>38</v>
      </c>
    </row>
    <row r="4" spans="2:11" ht="14.25" customHeight="1" x14ac:dyDescent="0.25">
      <c r="B4" s="819"/>
      <c r="C4" s="814"/>
      <c r="D4" s="814"/>
      <c r="E4" s="814"/>
      <c r="F4" s="386" t="s">
        <v>61</v>
      </c>
      <c r="G4" s="386" t="s">
        <v>62</v>
      </c>
      <c r="H4" s="386" t="s">
        <v>54</v>
      </c>
      <c r="I4" s="814"/>
    </row>
    <row r="5" spans="2:11" s="398" customFormat="1" x14ac:dyDescent="0.25">
      <c r="B5" s="570"/>
      <c r="C5" s="820"/>
      <c r="D5" s="820"/>
      <c r="E5" s="820"/>
      <c r="I5" s="405"/>
    </row>
    <row r="6" spans="2:11" s="398" customFormat="1" ht="15" customHeight="1" x14ac:dyDescent="0.4">
      <c r="B6" s="401"/>
      <c r="C6" s="821"/>
      <c r="D6" s="821"/>
      <c r="E6" s="821"/>
      <c r="F6" s="571"/>
      <c r="G6" s="422"/>
      <c r="H6" s="572"/>
      <c r="I6" s="403">
        <f>ROUND(+F6*H6,2)</f>
        <v>0</v>
      </c>
    </row>
    <row r="7" spans="2:11" s="398" customFormat="1" x14ac:dyDescent="0.25">
      <c r="B7" s="401"/>
      <c r="C7" s="401"/>
      <c r="D7" s="401"/>
      <c r="E7" s="401"/>
      <c r="F7" s="401"/>
      <c r="G7" s="573"/>
      <c r="H7" s="574" t="s">
        <v>490</v>
      </c>
      <c r="I7" s="405">
        <f>ROUND(SUM(I6:I6),2)</f>
        <v>0</v>
      </c>
      <c r="K7" s="424" t="s">
        <v>324</v>
      </c>
    </row>
    <row r="8" spans="2:11" s="398" customFormat="1" x14ac:dyDescent="0.25">
      <c r="B8" s="401"/>
      <c r="C8" s="401"/>
      <c r="D8" s="401"/>
      <c r="E8" s="401"/>
      <c r="F8" s="401"/>
      <c r="G8" s="575"/>
      <c r="H8" s="574"/>
      <c r="I8" s="405"/>
      <c r="K8" s="424"/>
    </row>
    <row r="9" spans="2:11" s="398" customFormat="1" ht="17.25" x14ac:dyDescent="0.4">
      <c r="B9" s="401"/>
      <c r="C9" s="401"/>
      <c r="D9" s="401"/>
      <c r="E9" s="401"/>
      <c r="F9" s="571"/>
      <c r="G9" s="422"/>
      <c r="H9" s="572"/>
      <c r="I9" s="403">
        <f>ROUND(+F9*H9,2)</f>
        <v>0</v>
      </c>
      <c r="K9" s="424"/>
    </row>
    <row r="10" spans="2:11" s="398" customFormat="1" x14ac:dyDescent="0.25">
      <c r="B10" s="401"/>
      <c r="C10" s="401"/>
      <c r="D10" s="401"/>
      <c r="E10" s="401"/>
      <c r="F10" s="401"/>
      <c r="G10" s="575"/>
      <c r="H10" s="575" t="s">
        <v>491</v>
      </c>
      <c r="I10" s="405">
        <f>ROUND(SUM(I9:I9),2)</f>
        <v>0</v>
      </c>
      <c r="K10" s="424" t="s">
        <v>324</v>
      </c>
    </row>
    <row r="11" spans="2:11" s="398" customFormat="1" x14ac:dyDescent="0.25">
      <c r="B11" s="401"/>
      <c r="C11" s="401"/>
      <c r="D11" s="401"/>
      <c r="E11" s="401"/>
      <c r="F11" s="401"/>
      <c r="G11" s="575"/>
      <c r="H11" s="575"/>
      <c r="I11" s="405"/>
      <c r="K11" s="426"/>
    </row>
    <row r="12" spans="2:11" s="238" customFormat="1" x14ac:dyDescent="0.25">
      <c r="B12" s="817" t="s">
        <v>64</v>
      </c>
      <c r="C12" s="817" t="s">
        <v>46</v>
      </c>
      <c r="D12" s="822" t="s">
        <v>32</v>
      </c>
      <c r="E12" s="822"/>
      <c r="F12" s="822"/>
      <c r="G12" s="822"/>
      <c r="H12" s="822"/>
      <c r="I12" s="817" t="s">
        <v>38</v>
      </c>
      <c r="K12" s="235"/>
    </row>
    <row r="13" spans="2:11" s="238" customFormat="1" ht="16.5" customHeight="1" x14ac:dyDescent="0.25">
      <c r="B13" s="817"/>
      <c r="C13" s="817"/>
      <c r="D13" s="576" t="s">
        <v>47</v>
      </c>
      <c r="E13" s="576" t="s">
        <v>48</v>
      </c>
      <c r="F13" s="576" t="s">
        <v>49</v>
      </c>
      <c r="G13" s="576" t="s">
        <v>50</v>
      </c>
      <c r="H13" s="576" t="s">
        <v>51</v>
      </c>
      <c r="I13" s="817"/>
      <c r="K13" s="235"/>
    </row>
    <row r="14" spans="2:11" s="238" customFormat="1" x14ac:dyDescent="0.25">
      <c r="B14" s="570"/>
      <c r="C14" s="577"/>
      <c r="D14" s="577"/>
      <c r="E14" s="577"/>
      <c r="F14" s="577"/>
      <c r="G14" s="577"/>
      <c r="H14" s="577"/>
      <c r="I14" s="405"/>
      <c r="K14" s="235"/>
    </row>
    <row r="15" spans="2:11" s="398" customFormat="1" ht="17.25" x14ac:dyDescent="0.4">
      <c r="B15" s="401"/>
      <c r="C15" s="401"/>
      <c r="D15" s="402"/>
      <c r="E15" s="571"/>
      <c r="F15" s="402"/>
      <c r="G15" s="402"/>
      <c r="H15" s="402"/>
      <c r="I15" s="403">
        <f>ROUND(E15*G15*H15,2)</f>
        <v>0</v>
      </c>
      <c r="K15" s="426"/>
    </row>
    <row r="16" spans="2:11" s="398" customFormat="1" x14ac:dyDescent="0.25">
      <c r="E16" s="399"/>
      <c r="G16" s="575"/>
      <c r="H16" s="575" t="s">
        <v>490</v>
      </c>
      <c r="I16" s="405">
        <f>ROUND(+I15,2)</f>
        <v>0</v>
      </c>
      <c r="K16" s="424" t="s">
        <v>324</v>
      </c>
    </row>
    <row r="17" spans="2:11" s="398" customFormat="1" x14ac:dyDescent="0.25">
      <c r="E17" s="399"/>
      <c r="G17" s="575"/>
      <c r="H17" s="575"/>
      <c r="I17" s="405"/>
      <c r="K17" s="424"/>
    </row>
    <row r="18" spans="2:11" s="398" customFormat="1" ht="17.25" x14ac:dyDescent="0.4">
      <c r="D18" s="402"/>
      <c r="E18" s="571"/>
      <c r="F18" s="402"/>
      <c r="G18" s="402"/>
      <c r="H18" s="402"/>
      <c r="I18" s="403">
        <f>ROUND(E18*G18*H18,2)</f>
        <v>0</v>
      </c>
      <c r="K18" s="424"/>
    </row>
    <row r="19" spans="2:11" s="398" customFormat="1" x14ac:dyDescent="0.25">
      <c r="E19" s="399"/>
      <c r="G19" s="575"/>
      <c r="H19" s="575" t="s">
        <v>491</v>
      </c>
      <c r="I19" s="405">
        <f>ROUND(+I18,2)</f>
        <v>0</v>
      </c>
      <c r="K19" s="424" t="s">
        <v>324</v>
      </c>
    </row>
    <row r="20" spans="2:11" s="238" customFormat="1" x14ac:dyDescent="0.25">
      <c r="B20" s="398"/>
      <c r="C20" s="398"/>
      <c r="D20" s="398"/>
      <c r="E20" s="399"/>
      <c r="F20" s="398"/>
      <c r="G20" s="398"/>
      <c r="H20" s="398"/>
      <c r="I20" s="400"/>
      <c r="K20" s="235"/>
    </row>
    <row r="21" spans="2:11" s="238" customFormat="1" ht="17.25" x14ac:dyDescent="0.4">
      <c r="B21" s="401"/>
      <c r="C21" s="401"/>
      <c r="D21" s="402"/>
      <c r="E21" s="571"/>
      <c r="F21" s="402"/>
      <c r="G21" s="402"/>
      <c r="H21" s="402"/>
      <c r="I21" s="403">
        <f>ROUND(E21*G21*H21,2)</f>
        <v>0</v>
      </c>
      <c r="K21" s="235"/>
    </row>
    <row r="22" spans="2:11" s="238" customFormat="1" x14ac:dyDescent="0.25">
      <c r="B22" s="398"/>
      <c r="C22" s="398"/>
      <c r="D22" s="398"/>
      <c r="E22" s="399"/>
      <c r="F22" s="398"/>
      <c r="G22" s="404"/>
      <c r="H22" s="404" t="s">
        <v>338</v>
      </c>
      <c r="I22" s="405">
        <f>ROUND(+I21,2)</f>
        <v>0</v>
      </c>
      <c r="K22" s="241" t="s">
        <v>325</v>
      </c>
    </row>
    <row r="23" spans="2:11" s="238" customFormat="1" x14ac:dyDescent="0.25">
      <c r="B23" s="398"/>
      <c r="C23" s="398"/>
      <c r="D23" s="398"/>
      <c r="E23" s="399"/>
      <c r="F23" s="398"/>
      <c r="G23" s="398"/>
      <c r="H23" s="398"/>
      <c r="I23" s="400"/>
      <c r="K23" s="235"/>
    </row>
    <row r="24" spans="2:11" s="238" customFormat="1" ht="17.25" x14ac:dyDescent="0.4">
      <c r="B24" s="401"/>
      <c r="C24" s="401"/>
      <c r="D24" s="402"/>
      <c r="E24" s="571"/>
      <c r="F24" s="402"/>
      <c r="G24" s="402"/>
      <c r="H24" s="402"/>
      <c r="I24" s="403">
        <f>ROUND(E24*G24*H24,2)</f>
        <v>0</v>
      </c>
      <c r="K24" s="235"/>
    </row>
    <row r="25" spans="2:11" s="238" customFormat="1" x14ac:dyDescent="0.25">
      <c r="B25" s="398"/>
      <c r="C25" s="398"/>
      <c r="D25" s="398"/>
      <c r="E25" s="399"/>
      <c r="F25" s="398"/>
      <c r="G25" s="404"/>
      <c r="H25" s="404" t="s">
        <v>341</v>
      </c>
      <c r="I25" s="405">
        <f>ROUND(+I24,2)</f>
        <v>0</v>
      </c>
      <c r="K25" s="241" t="s">
        <v>325</v>
      </c>
    </row>
    <row r="26" spans="2:11" s="238" customFormat="1" x14ac:dyDescent="0.25">
      <c r="B26" s="398"/>
      <c r="C26" s="398"/>
      <c r="D26" s="398"/>
      <c r="E26" s="399"/>
      <c r="F26" s="398"/>
      <c r="G26" s="398"/>
      <c r="H26" s="398"/>
      <c r="I26" s="400"/>
      <c r="K26" s="235"/>
    </row>
    <row r="27" spans="2:11" s="238" customFormat="1" ht="17.25" x14ac:dyDescent="0.4">
      <c r="B27" s="401"/>
      <c r="C27" s="401"/>
      <c r="D27" s="402"/>
      <c r="E27" s="571"/>
      <c r="F27" s="402"/>
      <c r="G27" s="402"/>
      <c r="H27" s="402"/>
      <c r="I27" s="403">
        <f>ROUND(E27*G27*H27,2)</f>
        <v>0</v>
      </c>
    </row>
    <row r="28" spans="2:11" s="238" customFormat="1" x14ac:dyDescent="0.25">
      <c r="B28" s="398"/>
      <c r="C28" s="398"/>
      <c r="D28" s="398"/>
      <c r="E28" s="399"/>
      <c r="F28" s="398"/>
      <c r="G28" s="406"/>
      <c r="H28" s="557" t="s">
        <v>339</v>
      </c>
      <c r="I28" s="405">
        <f>ROUND(+I27,2)</f>
        <v>0</v>
      </c>
      <c r="K28" s="241" t="s">
        <v>326</v>
      </c>
    </row>
    <row r="29" spans="2:11" s="238" customFormat="1" x14ac:dyDescent="0.25">
      <c r="B29" s="398"/>
      <c r="C29" s="398"/>
      <c r="D29" s="398"/>
      <c r="E29" s="399"/>
      <c r="F29" s="398"/>
      <c r="G29" s="398"/>
      <c r="H29" s="398"/>
      <c r="I29" s="400"/>
      <c r="K29" s="235"/>
    </row>
    <row r="30" spans="2:11" s="238" customFormat="1" ht="17.25" x14ac:dyDescent="0.4">
      <c r="B30" s="401"/>
      <c r="C30" s="401"/>
      <c r="D30" s="402"/>
      <c r="E30" s="571"/>
      <c r="F30" s="402"/>
      <c r="G30" s="402"/>
      <c r="H30" s="402"/>
      <c r="I30" s="403">
        <f>ROUND(E30*G30*H30,2)</f>
        <v>0</v>
      </c>
    </row>
    <row r="31" spans="2:11" s="238" customFormat="1" x14ac:dyDescent="0.25">
      <c r="B31" s="398"/>
      <c r="C31" s="398"/>
      <c r="D31" s="398"/>
      <c r="E31" s="399"/>
      <c r="F31" s="398"/>
      <c r="G31" s="406"/>
      <c r="H31" s="557" t="s">
        <v>342</v>
      </c>
      <c r="I31" s="405">
        <f>ROUND(+I30,2)</f>
        <v>0</v>
      </c>
      <c r="K31" s="241" t="s">
        <v>326</v>
      </c>
    </row>
    <row r="32" spans="2:11" s="238" customFormat="1" x14ac:dyDescent="0.25">
      <c r="B32" s="398"/>
      <c r="C32" s="398"/>
      <c r="D32" s="398"/>
      <c r="E32" s="399"/>
      <c r="F32" s="398"/>
      <c r="G32" s="398"/>
      <c r="H32" s="398"/>
      <c r="I32" s="400"/>
      <c r="K32" s="235"/>
    </row>
    <row r="33" spans="2:11" s="238" customFormat="1" ht="17.25" x14ac:dyDescent="0.4">
      <c r="B33" s="401"/>
      <c r="C33" s="401"/>
      <c r="D33" s="402"/>
      <c r="E33" s="571"/>
      <c r="F33" s="402"/>
      <c r="G33" s="402"/>
      <c r="H33" s="402"/>
      <c r="I33" s="403">
        <f>ROUND(E33*G33*H33,2)</f>
        <v>0</v>
      </c>
    </row>
    <row r="34" spans="2:11" s="238" customFormat="1" x14ac:dyDescent="0.25">
      <c r="B34" s="398"/>
      <c r="C34" s="398"/>
      <c r="D34" s="398"/>
      <c r="E34" s="399"/>
      <c r="F34" s="398"/>
      <c r="G34" s="406"/>
      <c r="H34" s="557" t="s">
        <v>386</v>
      </c>
      <c r="I34" s="405">
        <f>ROUND(+I33,2)</f>
        <v>0</v>
      </c>
      <c r="K34" s="241" t="s">
        <v>394</v>
      </c>
    </row>
    <row r="35" spans="2:11" s="238" customFormat="1" x14ac:dyDescent="0.25">
      <c r="B35" s="398"/>
      <c r="C35" s="398"/>
      <c r="D35" s="398"/>
      <c r="E35" s="399"/>
      <c r="F35" s="398"/>
      <c r="G35" s="398"/>
      <c r="H35" s="398"/>
      <c r="I35" s="400"/>
      <c r="K35" s="235"/>
    </row>
    <row r="36" spans="2:11" s="238" customFormat="1" ht="17.25" x14ac:dyDescent="0.4">
      <c r="B36" s="401"/>
      <c r="C36" s="401"/>
      <c r="D36" s="402"/>
      <c r="E36" s="571"/>
      <c r="F36" s="402"/>
      <c r="G36" s="402"/>
      <c r="H36" s="402"/>
      <c r="I36" s="403">
        <f>ROUND(E36*G36*H36,2)</f>
        <v>0</v>
      </c>
    </row>
    <row r="37" spans="2:11" s="238" customFormat="1" x14ac:dyDescent="0.25">
      <c r="B37" s="398"/>
      <c r="C37" s="398"/>
      <c r="D37" s="398"/>
      <c r="E37" s="399"/>
      <c r="F37" s="398"/>
      <c r="G37" s="406"/>
      <c r="H37" s="557" t="s">
        <v>387</v>
      </c>
      <c r="I37" s="405">
        <f>ROUND(+I36,2)</f>
        <v>0</v>
      </c>
      <c r="K37" s="241" t="s">
        <v>394</v>
      </c>
    </row>
    <row r="38" spans="2:11" s="238" customFormat="1" x14ac:dyDescent="0.25">
      <c r="B38" s="398"/>
      <c r="C38" s="398"/>
      <c r="D38" s="398"/>
      <c r="E38" s="399"/>
      <c r="F38" s="398"/>
      <c r="G38" s="398"/>
      <c r="H38" s="398"/>
      <c r="I38" s="400"/>
      <c r="K38" s="235"/>
    </row>
    <row r="39" spans="2:11" s="238" customFormat="1" x14ac:dyDescent="0.25">
      <c r="B39" s="427" t="s">
        <v>65</v>
      </c>
      <c r="C39" s="578"/>
      <c r="D39" s="578"/>
      <c r="E39" s="578"/>
      <c r="F39" s="578"/>
      <c r="G39" s="578"/>
      <c r="H39" s="578"/>
      <c r="I39" s="579"/>
      <c r="K39" s="241" t="s">
        <v>320</v>
      </c>
    </row>
    <row r="40" spans="2:11" s="238" customFormat="1" x14ac:dyDescent="0.25">
      <c r="B40" s="580"/>
      <c r="C40" s="581"/>
      <c r="D40" s="581"/>
      <c r="E40" s="581"/>
      <c r="F40" s="581"/>
      <c r="G40" s="581"/>
      <c r="H40" s="581"/>
      <c r="I40" s="582"/>
      <c r="K40" s="235"/>
    </row>
    <row r="41" spans="2:11" s="238" customFormat="1" x14ac:dyDescent="0.25">
      <c r="B41" s="580"/>
      <c r="C41" s="581"/>
      <c r="D41" s="581"/>
      <c r="E41" s="581"/>
      <c r="F41" s="581"/>
      <c r="G41" s="581"/>
      <c r="H41" s="581"/>
      <c r="I41" s="415"/>
      <c r="K41" s="235"/>
    </row>
    <row r="42" spans="2:11" s="238" customFormat="1" x14ac:dyDescent="0.25">
      <c r="B42" s="580"/>
      <c r="C42" s="581"/>
      <c r="D42" s="581"/>
      <c r="E42" s="581"/>
      <c r="F42" s="581"/>
      <c r="G42" s="581"/>
      <c r="H42" s="581"/>
      <c r="I42" s="415"/>
      <c r="K42" s="235"/>
    </row>
    <row r="43" spans="2:11" s="238" customFormat="1" x14ac:dyDescent="0.25">
      <c r="B43" s="580"/>
      <c r="C43" s="581"/>
      <c r="D43" s="581"/>
      <c r="E43" s="581"/>
      <c r="F43" s="581"/>
      <c r="G43" s="581"/>
      <c r="H43" s="590" t="s">
        <v>490</v>
      </c>
      <c r="I43" s="589">
        <f>+I16+I7</f>
        <v>0</v>
      </c>
      <c r="K43" s="241"/>
    </row>
    <row r="44" spans="2:11" s="238" customFormat="1" x14ac:dyDescent="0.25">
      <c r="B44" s="583"/>
      <c r="C44" s="584"/>
      <c r="D44" s="584"/>
      <c r="E44" s="584"/>
      <c r="F44" s="411"/>
      <c r="G44" s="585"/>
      <c r="H44" s="591" t="s">
        <v>491</v>
      </c>
      <c r="I44" s="589">
        <f>+I19+I10</f>
        <v>0</v>
      </c>
      <c r="K44" s="241" t="s">
        <v>327</v>
      </c>
    </row>
    <row r="45" spans="2:11" s="238" customFormat="1" x14ac:dyDescent="0.25">
      <c r="B45" s="398"/>
      <c r="C45" s="398"/>
      <c r="D45" s="398"/>
      <c r="E45" s="398"/>
      <c r="F45" s="398"/>
      <c r="G45" s="398"/>
      <c r="H45" s="398"/>
      <c r="I45" s="398"/>
    </row>
    <row r="46" spans="2:11" s="238" customFormat="1" x14ac:dyDescent="0.25">
      <c r="B46" s="427" t="s">
        <v>281</v>
      </c>
      <c r="C46" s="412"/>
      <c r="D46" s="413"/>
      <c r="E46" s="413"/>
      <c r="F46" s="413"/>
      <c r="G46" s="413"/>
      <c r="H46" s="413"/>
      <c r="I46" s="414"/>
      <c r="K46" s="241" t="s">
        <v>320</v>
      </c>
    </row>
    <row r="47" spans="2:11" s="238" customFormat="1" x14ac:dyDescent="0.25">
      <c r="B47" s="407"/>
      <c r="C47" s="408"/>
      <c r="D47" s="408"/>
      <c r="E47" s="408"/>
      <c r="F47" s="408"/>
      <c r="G47" s="408"/>
      <c r="H47" s="408"/>
      <c r="I47" s="415"/>
      <c r="K47" s="235"/>
    </row>
    <row r="48" spans="2:11" s="238" customFormat="1" x14ac:dyDescent="0.25">
      <c r="B48" s="407"/>
      <c r="C48" s="408"/>
      <c r="D48" s="408"/>
      <c r="E48" s="408"/>
      <c r="F48" s="408"/>
      <c r="G48" s="408"/>
      <c r="H48" s="588" t="s">
        <v>344</v>
      </c>
      <c r="I48" s="589">
        <f>ROUND(I22,2)</f>
        <v>0</v>
      </c>
      <c r="K48" s="235"/>
    </row>
    <row r="49" spans="2:11" s="238" customFormat="1" x14ac:dyDescent="0.25">
      <c r="B49" s="409"/>
      <c r="C49" s="410"/>
      <c r="D49" s="410"/>
      <c r="E49" s="410"/>
      <c r="F49" s="411"/>
      <c r="G49" s="586"/>
      <c r="H49" s="588" t="s">
        <v>343</v>
      </c>
      <c r="I49" s="589">
        <f>ROUND(I25,2)</f>
        <v>0</v>
      </c>
      <c r="K49" s="241" t="s">
        <v>328</v>
      </c>
    </row>
    <row r="50" spans="2:11" s="238" customFormat="1" x14ac:dyDescent="0.25">
      <c r="B50" s="398"/>
      <c r="C50" s="398"/>
      <c r="D50" s="398"/>
      <c r="E50" s="398"/>
      <c r="F50" s="398"/>
      <c r="G50" s="398"/>
      <c r="H50" s="587"/>
      <c r="I50" s="398"/>
      <c r="K50" s="235"/>
    </row>
    <row r="51" spans="2:11" s="238" customFormat="1" x14ac:dyDescent="0.25">
      <c r="B51" s="427" t="s">
        <v>282</v>
      </c>
      <c r="C51" s="412"/>
      <c r="D51" s="413"/>
      <c r="E51" s="413"/>
      <c r="F51" s="413"/>
      <c r="G51" s="413"/>
      <c r="H51" s="413"/>
      <c r="I51" s="414"/>
      <c r="K51" s="241" t="s">
        <v>320</v>
      </c>
    </row>
    <row r="52" spans="2:11" s="238" customFormat="1" x14ac:dyDescent="0.25">
      <c r="B52" s="407"/>
      <c r="C52" s="408"/>
      <c r="D52" s="408"/>
      <c r="E52" s="408"/>
      <c r="F52" s="408"/>
      <c r="G52" s="408"/>
      <c r="H52" s="408"/>
      <c r="I52" s="415"/>
      <c r="K52" s="235"/>
    </row>
    <row r="53" spans="2:11" s="238" customFormat="1" x14ac:dyDescent="0.25">
      <c r="B53" s="407"/>
      <c r="C53" s="408"/>
      <c r="D53" s="408"/>
      <c r="E53" s="408"/>
      <c r="F53" s="408"/>
      <c r="G53" s="408"/>
      <c r="H53" s="588" t="s">
        <v>346</v>
      </c>
      <c r="I53" s="589">
        <f>ROUND(I28,2)</f>
        <v>0</v>
      </c>
      <c r="K53" s="235"/>
    </row>
    <row r="54" spans="2:11" s="238" customFormat="1" x14ac:dyDescent="0.25">
      <c r="B54" s="409"/>
      <c r="C54" s="410"/>
      <c r="D54" s="410"/>
      <c r="E54" s="410"/>
      <c r="F54" s="411"/>
      <c r="G54" s="586"/>
      <c r="H54" s="588" t="s">
        <v>345</v>
      </c>
      <c r="I54" s="589">
        <f>ROUND(I31,2)</f>
        <v>0</v>
      </c>
      <c r="K54" s="241" t="s">
        <v>329</v>
      </c>
    </row>
    <row r="55" spans="2:11" s="238" customFormat="1" x14ac:dyDescent="0.25">
      <c r="B55" s="398"/>
      <c r="C55" s="398"/>
      <c r="D55" s="398"/>
      <c r="E55" s="398"/>
      <c r="F55" s="398"/>
      <c r="G55" s="398"/>
      <c r="H55" s="587"/>
      <c r="I55" s="398"/>
      <c r="K55" s="235"/>
    </row>
    <row r="56" spans="2:11" s="238" customFormat="1" x14ac:dyDescent="0.25">
      <c r="B56" s="427" t="s">
        <v>437</v>
      </c>
      <c r="C56" s="412"/>
      <c r="D56" s="413"/>
      <c r="E56" s="413"/>
      <c r="F56" s="413"/>
      <c r="G56" s="413"/>
      <c r="H56" s="413"/>
      <c r="I56" s="414"/>
      <c r="K56" s="241" t="s">
        <v>320</v>
      </c>
    </row>
    <row r="57" spans="2:11" s="238" customFormat="1" x14ac:dyDescent="0.25">
      <c r="B57" s="407"/>
      <c r="C57" s="408"/>
      <c r="D57" s="408"/>
      <c r="E57" s="408"/>
      <c r="F57" s="408"/>
      <c r="G57" s="408"/>
      <c r="H57" s="408"/>
      <c r="I57" s="415"/>
      <c r="K57" s="235"/>
    </row>
    <row r="58" spans="2:11" s="238" customFormat="1" x14ac:dyDescent="0.25">
      <c r="B58" s="407"/>
      <c r="C58" s="408"/>
      <c r="D58" s="408"/>
      <c r="E58" s="408"/>
      <c r="F58" s="408"/>
      <c r="G58" s="408"/>
      <c r="H58" s="588" t="s">
        <v>388</v>
      </c>
      <c r="I58" s="589">
        <f>ROUND(I34,2)</f>
        <v>0</v>
      </c>
      <c r="K58" s="235"/>
    </row>
    <row r="59" spans="2:11" s="238" customFormat="1" x14ac:dyDescent="0.25">
      <c r="B59" s="409"/>
      <c r="C59" s="410"/>
      <c r="D59" s="410"/>
      <c r="E59" s="410"/>
      <c r="F59" s="411"/>
      <c r="G59" s="586"/>
      <c r="H59" s="588" t="s">
        <v>389</v>
      </c>
      <c r="I59" s="589">
        <f>ROUND(I37,2)</f>
        <v>0</v>
      </c>
      <c r="K59" s="241" t="s">
        <v>395</v>
      </c>
    </row>
    <row r="60" spans="2:11" s="129" customFormat="1" x14ac:dyDescent="0.25">
      <c r="B60" s="388"/>
      <c r="C60" s="388"/>
      <c r="D60" s="388"/>
      <c r="E60" s="388"/>
      <c r="F60" s="205"/>
      <c r="G60" s="390"/>
      <c r="H60" s="390"/>
      <c r="I60" s="391"/>
      <c r="K60" s="192"/>
    </row>
    <row r="61" spans="2:11" x14ac:dyDescent="0.25">
      <c r="G61" s="818" t="s">
        <v>262</v>
      </c>
      <c r="H61" s="818"/>
      <c r="I61" s="387">
        <f>ROUND(+I44+I49+I54+I48+I53+I58+I59+I43,2)</f>
        <v>0</v>
      </c>
      <c r="K61" s="418" t="s">
        <v>400</v>
      </c>
    </row>
  </sheetData>
  <sheetProtection sheet="1" objects="1" scenarios="1" formatCells="0" formatRows="0" insertRows="0"/>
  <mergeCells count="13">
    <mergeCell ref="I3:I4"/>
    <mergeCell ref="B1:H1"/>
    <mergeCell ref="B2:I2"/>
    <mergeCell ref="I12:I13"/>
    <mergeCell ref="G61:H61"/>
    <mergeCell ref="F3:H3"/>
    <mergeCell ref="B3:B4"/>
    <mergeCell ref="C3:E4"/>
    <mergeCell ref="C5:E5"/>
    <mergeCell ref="C6:E6"/>
    <mergeCell ref="B12:B13"/>
    <mergeCell ref="C12:C13"/>
    <mergeCell ref="D12:H12"/>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Normal="100" workbookViewId="0">
      <selection sqref="A1:F1"/>
    </sheetView>
  </sheetViews>
  <sheetFormatPr defaultRowHeight="15" x14ac:dyDescent="0.25"/>
  <cols>
    <col min="1" max="2" width="23.28515625" style="205" customWidth="1"/>
    <col min="3" max="5" width="16.5703125" style="205" customWidth="1"/>
    <col min="6" max="6" width="15" style="205" customWidth="1"/>
    <col min="7" max="7" width="16.5703125" style="205" customWidth="1"/>
    <col min="8" max="8" width="2.28515625" style="205" customWidth="1"/>
    <col min="9" max="16384" width="9.140625" style="205"/>
  </cols>
  <sheetData>
    <row r="1" spans="1:9" ht="30" customHeight="1" x14ac:dyDescent="0.25">
      <c r="A1" s="803" t="s">
        <v>227</v>
      </c>
      <c r="B1" s="803"/>
      <c r="C1" s="803"/>
      <c r="D1" s="803"/>
      <c r="E1" s="803"/>
      <c r="F1" s="803"/>
      <c r="G1" s="529">
        <f>+'Section A'!D3</f>
        <v>0</v>
      </c>
    </row>
    <row r="2" spans="1:9" ht="63" customHeight="1" x14ac:dyDescent="0.25">
      <c r="A2" s="823" t="s">
        <v>242</v>
      </c>
      <c r="B2" s="823"/>
      <c r="C2" s="823"/>
      <c r="D2" s="823"/>
      <c r="E2" s="823"/>
      <c r="F2" s="823"/>
      <c r="G2" s="823"/>
    </row>
    <row r="3" spans="1:9" ht="25.5" customHeight="1" x14ac:dyDescent="0.25">
      <c r="A3" s="797" t="s">
        <v>17</v>
      </c>
      <c r="B3" s="797"/>
      <c r="C3" s="797" t="s">
        <v>66</v>
      </c>
      <c r="D3" s="797"/>
      <c r="E3" s="797"/>
      <c r="F3" s="797"/>
      <c r="G3" s="530" t="s">
        <v>38</v>
      </c>
    </row>
    <row r="4" spans="1:9" x14ac:dyDescent="0.25">
      <c r="A4" s="531" t="s">
        <v>2</v>
      </c>
      <c r="B4" s="489"/>
      <c r="C4" s="489"/>
      <c r="D4" s="489"/>
      <c r="E4" s="489"/>
      <c r="F4" s="489"/>
      <c r="G4" s="497"/>
    </row>
    <row r="5" spans="1:9" ht="17.25" x14ac:dyDescent="0.4">
      <c r="A5" s="493" t="s">
        <v>78</v>
      </c>
      <c r="B5" s="493"/>
      <c r="C5" s="493"/>
      <c r="D5" s="493"/>
      <c r="E5" s="494"/>
      <c r="F5" s="532"/>
      <c r="G5" s="496">
        <v>0</v>
      </c>
    </row>
    <row r="6" spans="1:9" x14ac:dyDescent="0.25">
      <c r="A6" s="518"/>
      <c r="B6" s="518"/>
      <c r="C6" s="518"/>
      <c r="D6" s="518"/>
      <c r="E6" s="824" t="s">
        <v>44</v>
      </c>
      <c r="F6" s="824"/>
      <c r="G6" s="495">
        <f>ROUND(+G5,2)</f>
        <v>0</v>
      </c>
      <c r="I6" s="418" t="s">
        <v>330</v>
      </c>
    </row>
    <row r="7" spans="1:9" s="398" customFormat="1" x14ac:dyDescent="0.25">
      <c r="A7" s="518"/>
      <c r="B7" s="518"/>
      <c r="C7" s="518"/>
      <c r="D7" s="518"/>
      <c r="E7" s="518"/>
      <c r="F7" s="518"/>
      <c r="G7" s="533"/>
      <c r="I7" s="421"/>
    </row>
    <row r="8" spans="1:9" s="398" customFormat="1" ht="17.25" x14ac:dyDescent="0.4">
      <c r="A8" s="518"/>
      <c r="B8" s="493"/>
      <c r="C8" s="493"/>
      <c r="D8" s="493"/>
      <c r="E8" s="494"/>
      <c r="F8" s="532"/>
      <c r="G8" s="496">
        <v>0</v>
      </c>
      <c r="I8" s="423"/>
    </row>
    <row r="9" spans="1:9" s="398" customFormat="1" x14ac:dyDescent="0.25">
      <c r="A9" s="518"/>
      <c r="B9" s="518"/>
      <c r="C9" s="518"/>
      <c r="D9" s="518"/>
      <c r="E9" s="501"/>
      <c r="F9" s="501" t="s">
        <v>338</v>
      </c>
      <c r="G9" s="495">
        <f>ROUND(+G8,2)</f>
        <v>0</v>
      </c>
      <c r="I9" s="424" t="s">
        <v>331</v>
      </c>
    </row>
    <row r="10" spans="1:9" s="398" customFormat="1" x14ac:dyDescent="0.25">
      <c r="A10" s="518"/>
      <c r="B10" s="518"/>
      <c r="C10" s="518"/>
      <c r="D10" s="518"/>
      <c r="E10" s="518"/>
      <c r="F10" s="518"/>
      <c r="G10" s="533"/>
      <c r="I10" s="421"/>
    </row>
    <row r="11" spans="1:9" s="398" customFormat="1" ht="17.25" x14ac:dyDescent="0.4">
      <c r="A11" s="518"/>
      <c r="B11" s="493"/>
      <c r="C11" s="493"/>
      <c r="D11" s="493"/>
      <c r="E11" s="494"/>
      <c r="F11" s="532"/>
      <c r="G11" s="496">
        <v>0</v>
      </c>
      <c r="I11" s="423"/>
    </row>
    <row r="12" spans="1:9" s="398" customFormat="1" x14ac:dyDescent="0.25">
      <c r="A12" s="518"/>
      <c r="B12" s="518"/>
      <c r="C12" s="518"/>
      <c r="D12" s="518"/>
      <c r="E12" s="501"/>
      <c r="F12" s="501" t="s">
        <v>341</v>
      </c>
      <c r="G12" s="495">
        <f>ROUND(+G11,2)</f>
        <v>0</v>
      </c>
      <c r="I12" s="424" t="s">
        <v>331</v>
      </c>
    </row>
    <row r="13" spans="1:9" s="398" customFormat="1" x14ac:dyDescent="0.25">
      <c r="A13" s="518"/>
      <c r="B13" s="518"/>
      <c r="C13" s="518"/>
      <c r="D13" s="518"/>
      <c r="E13" s="518"/>
      <c r="F13" s="504"/>
      <c r="G13" s="533"/>
      <c r="I13" s="425"/>
    </row>
    <row r="14" spans="1:9" s="398" customFormat="1" ht="17.25" x14ac:dyDescent="0.4">
      <c r="A14" s="518"/>
      <c r="B14" s="493"/>
      <c r="C14" s="493"/>
      <c r="D14" s="493"/>
      <c r="E14" s="494"/>
      <c r="F14" s="532"/>
      <c r="G14" s="496">
        <v>0</v>
      </c>
      <c r="I14" s="425"/>
    </row>
    <row r="15" spans="1:9" s="398" customFormat="1" x14ac:dyDescent="0.25">
      <c r="A15" s="518"/>
      <c r="B15" s="518"/>
      <c r="C15" s="518"/>
      <c r="D15" s="518"/>
      <c r="E15" s="500"/>
      <c r="F15" s="501" t="s">
        <v>339</v>
      </c>
      <c r="G15" s="495">
        <f>ROUND(+G14,2)</f>
        <v>0</v>
      </c>
      <c r="I15" s="424" t="s">
        <v>332</v>
      </c>
    </row>
    <row r="16" spans="1:9" s="398" customFormat="1" x14ac:dyDescent="0.25">
      <c r="A16" s="518"/>
      <c r="B16" s="518"/>
      <c r="C16" s="518"/>
      <c r="D16" s="518"/>
      <c r="E16" s="518"/>
      <c r="F16" s="504"/>
      <c r="G16" s="504"/>
      <c r="I16" s="426"/>
    </row>
    <row r="17" spans="1:9" s="398" customFormat="1" ht="17.25" x14ac:dyDescent="0.4">
      <c r="A17" s="518"/>
      <c r="B17" s="493"/>
      <c r="C17" s="493"/>
      <c r="D17" s="493"/>
      <c r="E17" s="494"/>
      <c r="F17" s="532"/>
      <c r="G17" s="496">
        <v>0</v>
      </c>
      <c r="I17" s="425"/>
    </row>
    <row r="18" spans="1:9" s="398" customFormat="1" x14ac:dyDescent="0.25">
      <c r="A18" s="518"/>
      <c r="B18" s="518"/>
      <c r="C18" s="518"/>
      <c r="D18" s="518"/>
      <c r="E18" s="500"/>
      <c r="F18" s="501" t="s">
        <v>342</v>
      </c>
      <c r="G18" s="495">
        <f>ROUND(+G17,2)</f>
        <v>0</v>
      </c>
      <c r="I18" s="424" t="s">
        <v>332</v>
      </c>
    </row>
    <row r="19" spans="1:9" s="398" customFormat="1" ht="15" customHeight="1" x14ac:dyDescent="0.25">
      <c r="A19" s="518"/>
      <c r="B19" s="518"/>
      <c r="C19" s="518"/>
      <c r="D19" s="518"/>
      <c r="E19" s="518"/>
      <c r="F19" s="504"/>
      <c r="G19" s="504"/>
      <c r="I19" s="426"/>
    </row>
    <row r="20" spans="1:9" s="398" customFormat="1" ht="17.25" x14ac:dyDescent="0.4">
      <c r="A20" s="518"/>
      <c r="B20" s="493"/>
      <c r="C20" s="493"/>
      <c r="D20" s="493"/>
      <c r="E20" s="494"/>
      <c r="F20" s="532"/>
      <c r="G20" s="496">
        <v>0</v>
      </c>
      <c r="I20" s="425"/>
    </row>
    <row r="21" spans="1:9" s="398" customFormat="1" x14ac:dyDescent="0.25">
      <c r="A21" s="518"/>
      <c r="B21" s="518"/>
      <c r="C21" s="518"/>
      <c r="D21" s="518"/>
      <c r="E21" s="500"/>
      <c r="F21" s="501" t="s">
        <v>386</v>
      </c>
      <c r="G21" s="495">
        <f>ROUND(+G20,2)</f>
        <v>0</v>
      </c>
      <c r="I21" s="424" t="s">
        <v>396</v>
      </c>
    </row>
    <row r="22" spans="1:9" s="398" customFormat="1" x14ac:dyDescent="0.25">
      <c r="A22" s="518"/>
      <c r="B22" s="518"/>
      <c r="C22" s="518"/>
      <c r="D22" s="518"/>
      <c r="E22" s="518"/>
      <c r="F22" s="504"/>
      <c r="G22" s="504"/>
      <c r="I22" s="426"/>
    </row>
    <row r="23" spans="1:9" s="398" customFormat="1" ht="17.25" x14ac:dyDescent="0.4">
      <c r="A23" s="518"/>
      <c r="B23" s="493"/>
      <c r="C23" s="493"/>
      <c r="D23" s="493"/>
      <c r="E23" s="494"/>
      <c r="F23" s="532"/>
      <c r="G23" s="496">
        <v>0</v>
      </c>
      <c r="I23" s="425"/>
    </row>
    <row r="24" spans="1:9" s="398" customFormat="1" x14ac:dyDescent="0.25">
      <c r="A24" s="518"/>
      <c r="B24" s="518"/>
      <c r="C24" s="518"/>
      <c r="D24" s="518"/>
      <c r="E24" s="500"/>
      <c r="F24" s="501" t="s">
        <v>387</v>
      </c>
      <c r="G24" s="495">
        <f>ROUND(+G23,2)</f>
        <v>0</v>
      </c>
      <c r="I24" s="424" t="s">
        <v>396</v>
      </c>
    </row>
    <row r="25" spans="1:9" s="398" customFormat="1" x14ac:dyDescent="0.25">
      <c r="A25" s="518"/>
      <c r="B25" s="518"/>
      <c r="C25" s="518"/>
      <c r="D25" s="518"/>
      <c r="E25" s="518"/>
      <c r="F25" s="504"/>
      <c r="G25" s="504"/>
      <c r="I25" s="426"/>
    </row>
    <row r="26" spans="1:9" x14ac:dyDescent="0.25">
      <c r="A26" s="505" t="s">
        <v>67</v>
      </c>
      <c r="B26" s="506"/>
      <c r="C26" s="506"/>
      <c r="D26" s="506"/>
      <c r="E26" s="506"/>
      <c r="F26" s="506"/>
      <c r="G26" s="507"/>
      <c r="I26" s="418" t="s">
        <v>320</v>
      </c>
    </row>
    <row r="27" spans="1:9" x14ac:dyDescent="0.25">
      <c r="A27" s="534"/>
      <c r="B27" s="510"/>
      <c r="C27" s="510"/>
      <c r="D27" s="510"/>
      <c r="E27" s="510"/>
      <c r="F27" s="510"/>
      <c r="G27" s="511"/>
    </row>
    <row r="28" spans="1:9" x14ac:dyDescent="0.25">
      <c r="A28" s="512"/>
      <c r="B28" s="510"/>
      <c r="C28" s="510"/>
      <c r="D28" s="510"/>
      <c r="E28" s="510"/>
      <c r="F28" s="510"/>
      <c r="G28" s="511"/>
      <c r="I28" s="418"/>
    </row>
    <row r="29" spans="1:9" x14ac:dyDescent="0.25">
      <c r="A29" s="512"/>
      <c r="B29" s="510"/>
      <c r="C29" s="510"/>
      <c r="D29" s="510"/>
      <c r="E29" s="510"/>
      <c r="F29" s="510"/>
      <c r="G29" s="511"/>
      <c r="I29" s="418"/>
    </row>
    <row r="30" spans="1:9" x14ac:dyDescent="0.25">
      <c r="A30" s="512"/>
      <c r="B30" s="510"/>
      <c r="C30" s="510"/>
      <c r="D30" s="510"/>
      <c r="E30" s="510"/>
      <c r="F30" s="510"/>
      <c r="G30" s="511"/>
      <c r="I30" s="418"/>
    </row>
    <row r="31" spans="1:9" x14ac:dyDescent="0.25">
      <c r="A31" s="513"/>
      <c r="B31" s="514"/>
      <c r="C31" s="514"/>
      <c r="D31" s="514"/>
      <c r="E31" s="515"/>
      <c r="F31" s="516" t="s">
        <v>274</v>
      </c>
      <c r="G31" s="517">
        <f>ROUND(+G6,2)</f>
        <v>0</v>
      </c>
      <c r="I31" s="418" t="s">
        <v>333</v>
      </c>
    </row>
    <row r="32" spans="1:9" x14ac:dyDescent="0.25">
      <c r="A32" s="518"/>
      <c r="B32" s="518"/>
      <c r="C32" s="518"/>
      <c r="D32" s="518"/>
      <c r="E32" s="518"/>
      <c r="F32" s="518"/>
      <c r="G32" s="518"/>
      <c r="I32" s="418"/>
    </row>
    <row r="33" spans="1:9" x14ac:dyDescent="0.25">
      <c r="A33" s="518"/>
      <c r="B33" s="518"/>
      <c r="C33" s="518"/>
      <c r="D33" s="518"/>
      <c r="E33" s="518"/>
      <c r="F33" s="518"/>
      <c r="G33" s="518"/>
    </row>
    <row r="34" spans="1:9" x14ac:dyDescent="0.25">
      <c r="A34" s="505" t="s">
        <v>283</v>
      </c>
      <c r="B34" s="519"/>
      <c r="C34" s="520"/>
      <c r="D34" s="520"/>
      <c r="E34" s="520"/>
      <c r="F34" s="520"/>
      <c r="G34" s="521"/>
      <c r="I34" s="418" t="s">
        <v>320</v>
      </c>
    </row>
    <row r="35" spans="1:9" x14ac:dyDescent="0.25">
      <c r="A35" s="522"/>
      <c r="B35" s="523"/>
      <c r="C35" s="523"/>
      <c r="D35" s="523"/>
      <c r="E35" s="523"/>
      <c r="F35" s="523"/>
      <c r="G35" s="524"/>
    </row>
    <row r="36" spans="1:9" x14ac:dyDescent="0.25">
      <c r="A36" s="522"/>
      <c r="B36" s="523"/>
      <c r="C36" s="523"/>
      <c r="D36" s="523"/>
      <c r="E36" s="523"/>
      <c r="F36" s="525" t="s">
        <v>344</v>
      </c>
      <c r="G36" s="517">
        <f>ROUND(G9,2)</f>
        <v>0</v>
      </c>
    </row>
    <row r="37" spans="1:9" x14ac:dyDescent="0.25">
      <c r="A37" s="526"/>
      <c r="B37" s="527"/>
      <c r="C37" s="527"/>
      <c r="D37" s="527"/>
      <c r="E37" s="515"/>
      <c r="F37" s="525" t="s">
        <v>343</v>
      </c>
      <c r="G37" s="517">
        <f>ROUND(G12,2)</f>
        <v>0</v>
      </c>
      <c r="I37" s="418" t="s">
        <v>334</v>
      </c>
    </row>
    <row r="38" spans="1:9" x14ac:dyDescent="0.25">
      <c r="A38" s="518"/>
      <c r="B38" s="518"/>
      <c r="C38" s="518"/>
      <c r="D38" s="518"/>
      <c r="E38" s="518"/>
      <c r="F38" s="518"/>
      <c r="G38" s="528"/>
      <c r="I38" s="419"/>
    </row>
    <row r="39" spans="1:9" x14ac:dyDescent="0.25">
      <c r="A39" s="505" t="s">
        <v>284</v>
      </c>
      <c r="B39" s="519"/>
      <c r="C39" s="520"/>
      <c r="D39" s="520"/>
      <c r="E39" s="520"/>
      <c r="F39" s="520"/>
      <c r="G39" s="521"/>
      <c r="I39" s="418" t="s">
        <v>320</v>
      </c>
    </row>
    <row r="40" spans="1:9" x14ac:dyDescent="0.25">
      <c r="A40" s="522"/>
      <c r="B40" s="523"/>
      <c r="C40" s="523"/>
      <c r="D40" s="523"/>
      <c r="E40" s="523"/>
      <c r="F40" s="523"/>
      <c r="G40" s="524"/>
    </row>
    <row r="41" spans="1:9" x14ac:dyDescent="0.25">
      <c r="A41" s="522"/>
      <c r="B41" s="523"/>
      <c r="C41" s="523"/>
      <c r="D41" s="523"/>
      <c r="E41" s="523"/>
      <c r="F41" s="525" t="s">
        <v>346</v>
      </c>
      <c r="G41" s="517">
        <f>ROUND(G15,2)</f>
        <v>0</v>
      </c>
    </row>
    <row r="42" spans="1:9" x14ac:dyDescent="0.25">
      <c r="A42" s="526"/>
      <c r="B42" s="527"/>
      <c r="C42" s="527"/>
      <c r="D42" s="527"/>
      <c r="E42" s="515"/>
      <c r="F42" s="525" t="s">
        <v>345</v>
      </c>
      <c r="G42" s="517">
        <f>ROUND(G18,2)</f>
        <v>0</v>
      </c>
      <c r="I42" s="418" t="s">
        <v>335</v>
      </c>
    </row>
    <row r="43" spans="1:9" x14ac:dyDescent="0.25">
      <c r="A43" s="518"/>
      <c r="B43" s="518"/>
      <c r="C43" s="518"/>
      <c r="D43" s="518"/>
      <c r="E43" s="518"/>
      <c r="F43" s="518"/>
      <c r="G43" s="528"/>
    </row>
    <row r="44" spans="1:9" x14ac:dyDescent="0.25">
      <c r="A44" s="505" t="s">
        <v>436</v>
      </c>
      <c r="B44" s="519"/>
      <c r="C44" s="520"/>
      <c r="D44" s="520"/>
      <c r="E44" s="520"/>
      <c r="F44" s="520"/>
      <c r="G44" s="521"/>
      <c r="I44" s="418" t="s">
        <v>320</v>
      </c>
    </row>
    <row r="45" spans="1:9" x14ac:dyDescent="0.25">
      <c r="A45" s="522"/>
      <c r="B45" s="523"/>
      <c r="C45" s="523"/>
      <c r="D45" s="523"/>
      <c r="E45" s="523"/>
      <c r="F45" s="523"/>
      <c r="G45" s="524"/>
    </row>
    <row r="46" spans="1:9" x14ac:dyDescent="0.25">
      <c r="A46" s="522"/>
      <c r="B46" s="523"/>
      <c r="C46" s="523"/>
      <c r="D46" s="523"/>
      <c r="E46" s="523"/>
      <c r="F46" s="525" t="s">
        <v>388</v>
      </c>
      <c r="G46" s="517">
        <f>ROUND(G21,2)</f>
        <v>0</v>
      </c>
    </row>
    <row r="47" spans="1:9" x14ac:dyDescent="0.25">
      <c r="A47" s="526"/>
      <c r="B47" s="527"/>
      <c r="C47" s="527"/>
      <c r="D47" s="527"/>
      <c r="E47" s="515"/>
      <c r="F47" s="525" t="s">
        <v>389</v>
      </c>
      <c r="G47" s="517">
        <f>ROUND(G24,2)</f>
        <v>0</v>
      </c>
      <c r="I47" s="418" t="s">
        <v>397</v>
      </c>
    </row>
    <row r="48" spans="1:9" x14ac:dyDescent="0.25">
      <c r="A48" s="518"/>
      <c r="B48" s="518"/>
      <c r="C48" s="518"/>
      <c r="D48" s="518"/>
      <c r="E48" s="518"/>
      <c r="F48" s="518"/>
      <c r="G48" s="528"/>
    </row>
    <row r="49" spans="1:9" x14ac:dyDescent="0.25">
      <c r="A49" s="518"/>
      <c r="B49" s="518"/>
      <c r="C49" s="518"/>
      <c r="D49" s="518"/>
      <c r="E49" s="795" t="s">
        <v>68</v>
      </c>
      <c r="F49" s="795"/>
      <c r="G49" s="495">
        <f>ROUND(G31+G37+G42+G36+G41+G46+G47,2)</f>
        <v>0</v>
      </c>
      <c r="I49" s="418" t="s">
        <v>398</v>
      </c>
    </row>
  </sheetData>
  <sheetProtection sheet="1" objects="1" scenarios="1" formatCells="0" formatRows="0" insertRows="0"/>
  <mergeCells count="6">
    <mergeCell ref="A1:F1"/>
    <mergeCell ref="A2:G2"/>
    <mergeCell ref="E6:F6"/>
    <mergeCell ref="E49:F49"/>
    <mergeCell ref="C3:F3"/>
    <mergeCell ref="A3:B3"/>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6"/>
  <sheetViews>
    <sheetView zoomScaleNormal="100" workbookViewId="0"/>
  </sheetViews>
  <sheetFormatPr defaultRowHeight="12.75" x14ac:dyDescent="0.2"/>
  <cols>
    <col min="1" max="1" width="2.5703125" style="14" customWidth="1"/>
    <col min="2" max="2" width="18" style="417" customWidth="1"/>
    <col min="3" max="3" width="24" style="417" customWidth="1"/>
    <col min="4" max="7" width="16.85546875" style="417" customWidth="1"/>
    <col min="8" max="8" width="18.42578125" style="417" customWidth="1"/>
    <col min="9" max="9" width="2.7109375" style="14" customWidth="1"/>
    <col min="10" max="16384" width="9.140625" style="14"/>
  </cols>
  <sheetData>
    <row r="1" spans="2:10" ht="25.5" customHeight="1" x14ac:dyDescent="0.2">
      <c r="B1" s="815" t="s">
        <v>227</v>
      </c>
      <c r="C1" s="815"/>
      <c r="D1" s="815"/>
      <c r="E1" s="815"/>
      <c r="F1" s="815"/>
      <c r="G1" s="815"/>
      <c r="H1" s="393">
        <f>+'Section A'!D3</f>
        <v>0</v>
      </c>
    </row>
    <row r="2" spans="2:10" ht="67.5" customHeight="1" x14ac:dyDescent="0.2">
      <c r="B2" s="825" t="s">
        <v>309</v>
      </c>
      <c r="C2" s="825"/>
      <c r="D2" s="825"/>
      <c r="E2" s="825"/>
      <c r="F2" s="825"/>
      <c r="G2" s="825"/>
      <c r="H2" s="825"/>
    </row>
    <row r="4" spans="2:10" x14ac:dyDescent="0.2">
      <c r="B4" s="819" t="s">
        <v>69</v>
      </c>
      <c r="C4" s="819"/>
      <c r="D4" s="819" t="s">
        <v>32</v>
      </c>
      <c r="E4" s="819"/>
      <c r="F4" s="819"/>
      <c r="G4" s="819"/>
      <c r="H4" s="819" t="s">
        <v>38</v>
      </c>
    </row>
    <row r="5" spans="2:10" x14ac:dyDescent="0.2">
      <c r="B5" s="819"/>
      <c r="C5" s="819"/>
      <c r="D5" s="395" t="s">
        <v>50</v>
      </c>
      <c r="E5" s="395" t="s">
        <v>49</v>
      </c>
      <c r="F5" s="395" t="s">
        <v>38</v>
      </c>
      <c r="G5" s="395" t="s">
        <v>37</v>
      </c>
      <c r="H5" s="819"/>
      <c r="J5" s="195" t="s">
        <v>316</v>
      </c>
    </row>
    <row r="6" spans="2:10" s="231" customFormat="1" ht="15" x14ac:dyDescent="0.25">
      <c r="B6" s="592"/>
      <c r="C6" s="421"/>
      <c r="D6" s="421"/>
      <c r="E6" s="421"/>
      <c r="F6" s="421"/>
      <c r="G6" s="421"/>
      <c r="H6" s="405"/>
      <c r="J6" s="235"/>
    </row>
    <row r="7" spans="2:10" s="421" customFormat="1" ht="15" x14ac:dyDescent="0.25">
      <c r="B7" s="401"/>
      <c r="C7" s="401"/>
      <c r="D7" s="402"/>
      <c r="E7" s="402"/>
      <c r="F7" s="571"/>
      <c r="G7" s="402"/>
      <c r="H7" s="405">
        <v>0</v>
      </c>
      <c r="J7" s="426"/>
    </row>
    <row r="8" spans="2:10" s="421" customFormat="1" ht="17.25" x14ac:dyDescent="0.4">
      <c r="B8" s="401"/>
      <c r="C8" s="401"/>
      <c r="D8" s="402"/>
      <c r="E8" s="402"/>
      <c r="F8" s="571"/>
      <c r="G8" s="402"/>
      <c r="H8" s="403">
        <f>ROUND(+D8*F8*G8,2)</f>
        <v>0</v>
      </c>
      <c r="J8" s="426"/>
    </row>
    <row r="9" spans="2:10" s="421" customFormat="1" ht="13.5" x14ac:dyDescent="0.25">
      <c r="F9" s="573"/>
      <c r="G9" s="575" t="s">
        <v>337</v>
      </c>
      <c r="H9" s="405">
        <f>ROUND(SUM(H7:H8),2)</f>
        <v>0</v>
      </c>
      <c r="J9" s="424" t="s">
        <v>317</v>
      </c>
    </row>
    <row r="10" spans="2:10" s="421" customFormat="1" ht="15" x14ac:dyDescent="0.25">
      <c r="F10" s="430"/>
      <c r="H10" s="431"/>
      <c r="J10" s="426"/>
    </row>
    <row r="11" spans="2:10" s="421" customFormat="1" ht="15" x14ac:dyDescent="0.25">
      <c r="B11" s="401"/>
      <c r="C11" s="401"/>
      <c r="D11" s="402"/>
      <c r="E11" s="402"/>
      <c r="F11" s="571"/>
      <c r="G11" s="402"/>
      <c r="H11" s="405">
        <f>ROUND(+D11*F11*G11,2)</f>
        <v>0</v>
      </c>
      <c r="J11" s="426"/>
    </row>
    <row r="12" spans="2:10" s="421" customFormat="1" ht="17.25" x14ac:dyDescent="0.4">
      <c r="B12" s="401"/>
      <c r="C12" s="401"/>
      <c r="D12" s="402"/>
      <c r="E12" s="402"/>
      <c r="F12" s="571"/>
      <c r="G12" s="402"/>
      <c r="H12" s="403">
        <f>ROUND(+D12*F12*G12,2)</f>
        <v>0</v>
      </c>
      <c r="J12" s="426"/>
    </row>
    <row r="13" spans="2:10" s="421" customFormat="1" ht="13.5" x14ac:dyDescent="0.25">
      <c r="F13" s="573"/>
      <c r="G13" s="575" t="s">
        <v>340</v>
      </c>
      <c r="H13" s="405">
        <f>ROUND(SUM(H11:H12),2)</f>
        <v>0</v>
      </c>
      <c r="J13" s="424" t="s">
        <v>317</v>
      </c>
    </row>
    <row r="14" spans="2:10" s="231" customFormat="1" ht="15" x14ac:dyDescent="0.25">
      <c r="B14" s="421"/>
      <c r="C14" s="421"/>
      <c r="D14" s="421"/>
      <c r="E14" s="421"/>
      <c r="F14" s="430"/>
      <c r="G14" s="421"/>
      <c r="H14" s="431"/>
      <c r="J14" s="235"/>
    </row>
    <row r="15" spans="2:10" s="231" customFormat="1" ht="17.25" x14ac:dyDescent="0.4">
      <c r="B15" s="401"/>
      <c r="C15" s="401"/>
      <c r="D15" s="402"/>
      <c r="E15" s="402"/>
      <c r="F15" s="571"/>
      <c r="G15" s="402"/>
      <c r="H15" s="403">
        <f>ROUND(+D15*F15*G15,2)</f>
        <v>0</v>
      </c>
      <c r="J15" s="235"/>
    </row>
    <row r="16" spans="2:10" s="231" customFormat="1" ht="13.5" x14ac:dyDescent="0.25">
      <c r="B16" s="421"/>
      <c r="C16" s="421"/>
      <c r="D16" s="421"/>
      <c r="E16" s="421"/>
      <c r="F16" s="406"/>
      <c r="G16" s="404" t="s">
        <v>338</v>
      </c>
      <c r="H16" s="405">
        <f>ROUND(H15,2)</f>
        <v>0</v>
      </c>
      <c r="J16" s="241" t="s">
        <v>318</v>
      </c>
    </row>
    <row r="17" spans="2:10" s="231" customFormat="1" ht="15" x14ac:dyDescent="0.25">
      <c r="B17" s="421"/>
      <c r="C17" s="421"/>
      <c r="D17" s="421"/>
      <c r="E17" s="421"/>
      <c r="F17" s="430"/>
      <c r="G17" s="421"/>
      <c r="H17" s="431"/>
      <c r="J17" s="235"/>
    </row>
    <row r="18" spans="2:10" s="231" customFormat="1" ht="17.25" x14ac:dyDescent="0.4">
      <c r="B18" s="401"/>
      <c r="C18" s="401"/>
      <c r="D18" s="402"/>
      <c r="E18" s="402"/>
      <c r="F18" s="571"/>
      <c r="G18" s="402"/>
      <c r="H18" s="403">
        <f>ROUND(+D18*F18*G18,2)</f>
        <v>0</v>
      </c>
      <c r="J18" s="235"/>
    </row>
    <row r="19" spans="2:10" s="231" customFormat="1" ht="13.5" x14ac:dyDescent="0.25">
      <c r="B19" s="421"/>
      <c r="C19" s="421"/>
      <c r="D19" s="421"/>
      <c r="E19" s="421"/>
      <c r="F19" s="406"/>
      <c r="G19" s="404" t="s">
        <v>341</v>
      </c>
      <c r="H19" s="405">
        <f>ROUND(H18,2)</f>
        <v>0</v>
      </c>
      <c r="J19" s="241" t="s">
        <v>318</v>
      </c>
    </row>
    <row r="20" spans="2:10" s="231" customFormat="1" ht="15" x14ac:dyDescent="0.25">
      <c r="B20" s="421"/>
      <c r="C20" s="421"/>
      <c r="D20" s="421"/>
      <c r="E20" s="421"/>
      <c r="F20" s="430"/>
      <c r="G20" s="421"/>
      <c r="H20" s="431"/>
      <c r="J20" s="235"/>
    </row>
    <row r="21" spans="2:10" s="231" customFormat="1" ht="17.25" x14ac:dyDescent="0.4">
      <c r="B21" s="401"/>
      <c r="C21" s="401"/>
      <c r="D21" s="402"/>
      <c r="E21" s="402"/>
      <c r="F21" s="571"/>
      <c r="G21" s="402"/>
      <c r="H21" s="403">
        <f>ROUND(+D21*F21*G21,2)</f>
        <v>0</v>
      </c>
      <c r="J21" s="235"/>
    </row>
    <row r="22" spans="2:10" s="231" customFormat="1" ht="13.5" x14ac:dyDescent="0.25">
      <c r="B22" s="421"/>
      <c r="C22" s="421"/>
      <c r="D22" s="421"/>
      <c r="E22" s="421"/>
      <c r="F22" s="406"/>
      <c r="G22" s="404" t="s">
        <v>339</v>
      </c>
      <c r="H22" s="405">
        <f>ROUND(H21,2)</f>
        <v>0</v>
      </c>
      <c r="J22" s="241" t="s">
        <v>319</v>
      </c>
    </row>
    <row r="23" spans="2:10" s="231" customFormat="1" ht="15" x14ac:dyDescent="0.25">
      <c r="B23" s="421"/>
      <c r="C23" s="421"/>
      <c r="D23" s="421"/>
      <c r="E23" s="421"/>
      <c r="F23" s="430"/>
      <c r="G23" s="421"/>
      <c r="H23" s="431"/>
      <c r="J23" s="235"/>
    </row>
    <row r="24" spans="2:10" s="231" customFormat="1" ht="17.25" x14ac:dyDescent="0.4">
      <c r="B24" s="401"/>
      <c r="C24" s="401"/>
      <c r="D24" s="402"/>
      <c r="E24" s="402"/>
      <c r="F24" s="571"/>
      <c r="G24" s="402"/>
      <c r="H24" s="403">
        <f>ROUND(+D24*F24*G24,2)</f>
        <v>0</v>
      </c>
      <c r="J24" s="235"/>
    </row>
    <row r="25" spans="2:10" s="231" customFormat="1" ht="13.5" x14ac:dyDescent="0.25">
      <c r="B25" s="421"/>
      <c r="C25" s="421"/>
      <c r="D25" s="421"/>
      <c r="E25" s="421"/>
      <c r="F25" s="406"/>
      <c r="G25" s="404" t="s">
        <v>342</v>
      </c>
      <c r="H25" s="405">
        <f>ROUND(H24,2)</f>
        <v>0</v>
      </c>
      <c r="J25" s="241" t="s">
        <v>319</v>
      </c>
    </row>
    <row r="26" spans="2:10" s="231" customFormat="1" ht="15" x14ac:dyDescent="0.25">
      <c r="B26" s="421"/>
      <c r="C26" s="421"/>
      <c r="D26" s="421"/>
      <c r="E26" s="421"/>
      <c r="F26" s="421"/>
      <c r="G26" s="421"/>
      <c r="H26" s="431"/>
      <c r="J26" s="235"/>
    </row>
    <row r="27" spans="2:10" s="231" customFormat="1" ht="17.25" x14ac:dyDescent="0.4">
      <c r="B27" s="401"/>
      <c r="C27" s="401"/>
      <c r="D27" s="402"/>
      <c r="E27" s="402"/>
      <c r="F27" s="571"/>
      <c r="G27" s="402"/>
      <c r="H27" s="403">
        <f>ROUND(+D27*F27*G27,2)</f>
        <v>0</v>
      </c>
      <c r="J27" s="235"/>
    </row>
    <row r="28" spans="2:10" s="231" customFormat="1" ht="13.5" x14ac:dyDescent="0.25">
      <c r="B28" s="421"/>
      <c r="C28" s="421"/>
      <c r="D28" s="421"/>
      <c r="E28" s="421"/>
      <c r="F28" s="406"/>
      <c r="G28" s="404" t="s">
        <v>386</v>
      </c>
      <c r="H28" s="405">
        <f>ROUND(H27,2)</f>
        <v>0</v>
      </c>
      <c r="J28" s="241" t="s">
        <v>391</v>
      </c>
    </row>
    <row r="29" spans="2:10" s="231" customFormat="1" ht="15" x14ac:dyDescent="0.25">
      <c r="B29" s="421"/>
      <c r="C29" s="421"/>
      <c r="D29" s="421"/>
      <c r="E29" s="421"/>
      <c r="F29" s="421"/>
      <c r="G29" s="421"/>
      <c r="H29" s="431"/>
      <c r="J29" s="235"/>
    </row>
    <row r="30" spans="2:10" s="231" customFormat="1" ht="17.25" x14ac:dyDescent="0.4">
      <c r="B30" s="401"/>
      <c r="C30" s="401"/>
      <c r="D30" s="402"/>
      <c r="E30" s="402"/>
      <c r="F30" s="571"/>
      <c r="G30" s="402"/>
      <c r="H30" s="403">
        <f>ROUND(+D30*F30*G30,2)</f>
        <v>0</v>
      </c>
      <c r="J30" s="235"/>
    </row>
    <row r="31" spans="2:10" s="231" customFormat="1" ht="13.5" x14ac:dyDescent="0.25">
      <c r="B31" s="421"/>
      <c r="C31" s="421"/>
      <c r="D31" s="421"/>
      <c r="E31" s="421"/>
      <c r="F31" s="406"/>
      <c r="G31" s="404" t="s">
        <v>387</v>
      </c>
      <c r="H31" s="405">
        <f>ROUND(H30,2)</f>
        <v>0</v>
      </c>
      <c r="J31" s="241" t="s">
        <v>391</v>
      </c>
    </row>
    <row r="32" spans="2:10" s="231" customFormat="1" ht="15" x14ac:dyDescent="0.25">
      <c r="B32" s="421"/>
      <c r="C32" s="421"/>
      <c r="D32" s="421"/>
      <c r="E32" s="421"/>
      <c r="F32" s="421"/>
      <c r="G32" s="421"/>
      <c r="H32" s="430"/>
      <c r="J32" s="235"/>
    </row>
    <row r="33" spans="2:10" s="231" customFormat="1" ht="15" x14ac:dyDescent="0.2">
      <c r="B33" s="427" t="s">
        <v>70</v>
      </c>
      <c r="C33" s="578"/>
      <c r="D33" s="578"/>
      <c r="E33" s="578"/>
      <c r="F33" s="578"/>
      <c r="G33" s="578"/>
      <c r="H33" s="593"/>
      <c r="J33" s="241" t="s">
        <v>320</v>
      </c>
    </row>
    <row r="34" spans="2:10" s="231" customFormat="1" ht="15" x14ac:dyDescent="0.25">
      <c r="B34" s="594"/>
      <c r="C34" s="595"/>
      <c r="D34" s="595"/>
      <c r="E34" s="595"/>
      <c r="F34" s="595"/>
      <c r="G34" s="595"/>
      <c r="H34" s="596"/>
      <c r="J34" s="235"/>
    </row>
    <row r="35" spans="2:10" s="231" customFormat="1" ht="15" x14ac:dyDescent="0.25">
      <c r="B35" s="594"/>
      <c r="C35" s="597"/>
      <c r="D35" s="597"/>
      <c r="E35" s="581"/>
      <c r="F35" s="581"/>
      <c r="G35" s="581"/>
      <c r="H35" s="596"/>
      <c r="J35" s="235"/>
    </row>
    <row r="36" spans="2:10" s="231" customFormat="1" ht="15" x14ac:dyDescent="0.25">
      <c r="B36" s="580"/>
      <c r="C36" s="581"/>
      <c r="D36" s="581"/>
      <c r="E36" s="581"/>
      <c r="F36" s="581"/>
      <c r="G36" s="581"/>
      <c r="H36" s="596"/>
      <c r="J36" s="235"/>
    </row>
    <row r="37" spans="2:10" s="231" customFormat="1" ht="15" x14ac:dyDescent="0.25">
      <c r="B37" s="580"/>
      <c r="C37" s="581"/>
      <c r="D37" s="581"/>
      <c r="E37" s="581"/>
      <c r="F37" s="581"/>
      <c r="G37" s="588" t="s">
        <v>337</v>
      </c>
      <c r="H37" s="589">
        <f>+H9</f>
        <v>0</v>
      </c>
      <c r="J37" s="235"/>
    </row>
    <row r="38" spans="2:10" s="231" customFormat="1" ht="15" x14ac:dyDescent="0.25">
      <c r="B38" s="583"/>
      <c r="C38" s="584"/>
      <c r="D38" s="584"/>
      <c r="E38" s="584"/>
      <c r="F38" s="411"/>
      <c r="G38" s="588" t="s">
        <v>340</v>
      </c>
      <c r="H38" s="589">
        <f>+H13</f>
        <v>0</v>
      </c>
      <c r="J38" s="241" t="s">
        <v>321</v>
      </c>
    </row>
    <row r="39" spans="2:10" s="231" customFormat="1" ht="15" x14ac:dyDescent="0.25">
      <c r="B39" s="398"/>
      <c r="C39" s="398"/>
      <c r="D39" s="398"/>
      <c r="E39" s="398"/>
      <c r="F39" s="398"/>
      <c r="G39" s="398"/>
      <c r="H39" s="398"/>
      <c r="J39" s="235"/>
    </row>
    <row r="40" spans="2:10" s="231" customFormat="1" ht="15" x14ac:dyDescent="0.25">
      <c r="B40" s="398"/>
      <c r="C40" s="398"/>
      <c r="D40" s="398"/>
      <c r="E40" s="398"/>
      <c r="F40" s="398"/>
      <c r="G40" s="398"/>
      <c r="H40" s="398"/>
      <c r="J40" s="235"/>
    </row>
    <row r="41" spans="2:10" s="231" customFormat="1" x14ac:dyDescent="0.2">
      <c r="B41" s="427" t="s">
        <v>285</v>
      </c>
      <c r="C41" s="412"/>
      <c r="D41" s="413"/>
      <c r="E41" s="413"/>
      <c r="F41" s="413"/>
      <c r="G41" s="413"/>
      <c r="H41" s="428"/>
      <c r="J41" s="241" t="s">
        <v>320</v>
      </c>
    </row>
    <row r="42" spans="2:10" s="231" customFormat="1" ht="15" x14ac:dyDescent="0.25">
      <c r="B42" s="407"/>
      <c r="C42" s="408"/>
      <c r="D42" s="408"/>
      <c r="E42" s="408"/>
      <c r="F42" s="408"/>
      <c r="G42" s="408"/>
      <c r="H42" s="429"/>
      <c r="J42" s="235"/>
    </row>
    <row r="43" spans="2:10" s="231" customFormat="1" ht="15" x14ac:dyDescent="0.25">
      <c r="B43" s="407"/>
      <c r="C43" s="408"/>
      <c r="D43" s="408"/>
      <c r="E43" s="408"/>
      <c r="F43" s="408"/>
      <c r="G43" s="588" t="s">
        <v>344</v>
      </c>
      <c r="H43" s="589">
        <f>ROUND(+H16,2)</f>
        <v>0</v>
      </c>
      <c r="J43" s="235"/>
    </row>
    <row r="44" spans="2:10" s="231" customFormat="1" ht="15" x14ac:dyDescent="0.25">
      <c r="B44" s="409"/>
      <c r="C44" s="410"/>
      <c r="D44" s="410"/>
      <c r="E44" s="410"/>
      <c r="F44" s="411"/>
      <c r="G44" s="588" t="s">
        <v>343</v>
      </c>
      <c r="H44" s="589">
        <f>ROUND(+H19,2)</f>
        <v>0</v>
      </c>
      <c r="J44" s="241" t="s">
        <v>322</v>
      </c>
    </row>
    <row r="45" spans="2:10" s="231" customFormat="1" ht="15" x14ac:dyDescent="0.25">
      <c r="B45" s="398"/>
      <c r="C45" s="398"/>
      <c r="D45" s="398"/>
      <c r="E45" s="398"/>
      <c r="F45" s="398"/>
      <c r="G45" s="398"/>
      <c r="H45" s="587"/>
      <c r="J45" s="235"/>
    </row>
    <row r="46" spans="2:10" s="231" customFormat="1" x14ac:dyDescent="0.2">
      <c r="B46" s="427" t="s">
        <v>286</v>
      </c>
      <c r="C46" s="412"/>
      <c r="D46" s="413"/>
      <c r="E46" s="413"/>
      <c r="F46" s="413"/>
      <c r="G46" s="413"/>
      <c r="H46" s="428"/>
      <c r="J46" s="241" t="s">
        <v>320</v>
      </c>
    </row>
    <row r="47" spans="2:10" s="231" customFormat="1" ht="15" x14ac:dyDescent="0.25">
      <c r="B47" s="407"/>
      <c r="C47" s="408"/>
      <c r="D47" s="408"/>
      <c r="E47" s="408"/>
      <c r="F47" s="408"/>
      <c r="G47" s="408"/>
      <c r="H47" s="429"/>
      <c r="J47" s="235"/>
    </row>
    <row r="48" spans="2:10" s="231" customFormat="1" ht="15" x14ac:dyDescent="0.25">
      <c r="B48" s="407"/>
      <c r="C48" s="408"/>
      <c r="D48" s="408"/>
      <c r="E48" s="408"/>
      <c r="F48" s="408"/>
      <c r="G48" s="588" t="s">
        <v>346</v>
      </c>
      <c r="H48" s="589">
        <f>ROUND(+H22,2)</f>
        <v>0</v>
      </c>
      <c r="J48" s="235"/>
    </row>
    <row r="49" spans="2:10" s="231" customFormat="1" ht="15" x14ac:dyDescent="0.25">
      <c r="B49" s="409"/>
      <c r="C49" s="410"/>
      <c r="D49" s="410"/>
      <c r="E49" s="410"/>
      <c r="F49" s="411"/>
      <c r="G49" s="588" t="s">
        <v>345</v>
      </c>
      <c r="H49" s="589">
        <f>ROUND(+H25,2)</f>
        <v>0</v>
      </c>
      <c r="J49" s="241" t="s">
        <v>323</v>
      </c>
    </row>
    <row r="50" spans="2:10" s="231" customFormat="1" ht="15" x14ac:dyDescent="0.25">
      <c r="B50" s="398"/>
      <c r="C50" s="398"/>
      <c r="D50" s="398"/>
      <c r="E50" s="398"/>
      <c r="F50" s="398"/>
      <c r="G50" s="398"/>
      <c r="H50" s="587"/>
      <c r="J50" s="235"/>
    </row>
    <row r="51" spans="2:10" s="231" customFormat="1" x14ac:dyDescent="0.2">
      <c r="B51" s="427" t="s">
        <v>435</v>
      </c>
      <c r="C51" s="412"/>
      <c r="D51" s="413"/>
      <c r="E51" s="413"/>
      <c r="F51" s="413"/>
      <c r="G51" s="413"/>
      <c r="H51" s="428"/>
      <c r="J51" s="241" t="s">
        <v>320</v>
      </c>
    </row>
    <row r="52" spans="2:10" s="231" customFormat="1" ht="15" x14ac:dyDescent="0.25">
      <c r="B52" s="407"/>
      <c r="C52" s="408"/>
      <c r="D52" s="408"/>
      <c r="E52" s="408"/>
      <c r="F52" s="408"/>
      <c r="G52" s="408"/>
      <c r="H52" s="429"/>
      <c r="J52" s="235"/>
    </row>
    <row r="53" spans="2:10" s="231" customFormat="1" ht="15" x14ac:dyDescent="0.25">
      <c r="B53" s="407"/>
      <c r="C53" s="408"/>
      <c r="D53" s="408"/>
      <c r="E53" s="408"/>
      <c r="F53" s="408"/>
      <c r="G53" s="588" t="s">
        <v>388</v>
      </c>
      <c r="H53" s="589">
        <f>ROUND(+H28,2)</f>
        <v>0</v>
      </c>
      <c r="J53" s="235"/>
    </row>
    <row r="54" spans="2:10" s="231" customFormat="1" ht="15" x14ac:dyDescent="0.25">
      <c r="B54" s="409"/>
      <c r="C54" s="410"/>
      <c r="D54" s="410"/>
      <c r="E54" s="410"/>
      <c r="F54" s="411"/>
      <c r="G54" s="588" t="s">
        <v>389</v>
      </c>
      <c r="H54" s="589">
        <f>ROUND(+H31,2)</f>
        <v>0</v>
      </c>
      <c r="J54" s="241" t="s">
        <v>390</v>
      </c>
    </row>
    <row r="55" spans="2:10" s="130" customFormat="1" ht="15" x14ac:dyDescent="0.25">
      <c r="B55" s="205"/>
      <c r="C55" s="205"/>
      <c r="D55" s="205"/>
      <c r="E55" s="205"/>
      <c r="F55" s="205"/>
      <c r="G55" s="205"/>
      <c r="H55" s="389"/>
      <c r="J55" s="194"/>
    </row>
    <row r="56" spans="2:10" ht="15" x14ac:dyDescent="0.25">
      <c r="B56" s="205"/>
      <c r="C56" s="205"/>
      <c r="D56" s="205"/>
      <c r="E56" s="205"/>
      <c r="F56" s="394"/>
      <c r="G56" s="394" t="s">
        <v>71</v>
      </c>
      <c r="H56" s="387">
        <f>ROUND(+H38+H44+H49+H43+H48+H53+H54,2)</f>
        <v>0</v>
      </c>
      <c r="J56" s="418" t="s">
        <v>399</v>
      </c>
    </row>
  </sheetData>
  <sheetProtection sheet="1" objects="1" scenarios="1" formatCells="0" formatRows="0" insertRows="0"/>
  <mergeCells count="5">
    <mergeCell ref="B1:G1"/>
    <mergeCell ref="B2:H2"/>
    <mergeCell ref="D4:G4"/>
    <mergeCell ref="B4:C5"/>
    <mergeCell ref="H4:H5"/>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zoomScaleNormal="100" workbookViewId="0">
      <selection sqref="A1:F1"/>
    </sheetView>
  </sheetViews>
  <sheetFormatPr defaultRowHeight="15" x14ac:dyDescent="0.25"/>
  <cols>
    <col min="1" max="5" width="18.5703125" style="8" customWidth="1"/>
    <col min="6" max="6" width="16" style="8" customWidth="1"/>
    <col min="7" max="7" width="18.5703125" style="8" customWidth="1"/>
    <col min="8" max="8" width="2.140625" style="8" customWidth="1"/>
    <col min="9" max="16384" width="9.140625" style="8"/>
  </cols>
  <sheetData>
    <row r="1" spans="1:9" ht="20.25" customHeight="1" x14ac:dyDescent="0.25">
      <c r="A1" s="815" t="s">
        <v>227</v>
      </c>
      <c r="B1" s="815"/>
      <c r="C1" s="815"/>
      <c r="D1" s="815"/>
      <c r="E1" s="815"/>
      <c r="F1" s="815"/>
      <c r="G1" s="393">
        <f>+'Section A'!D3</f>
        <v>0</v>
      </c>
    </row>
    <row r="2" spans="1:9" ht="53.25" customHeight="1" x14ac:dyDescent="0.25">
      <c r="A2" s="816" t="s">
        <v>310</v>
      </c>
      <c r="B2" s="816"/>
      <c r="C2" s="816"/>
      <c r="D2" s="816"/>
      <c r="E2" s="816"/>
      <c r="F2" s="816"/>
      <c r="G2" s="816"/>
    </row>
    <row r="3" spans="1:9" x14ac:dyDescent="0.25">
      <c r="A3" s="826" t="s">
        <v>17</v>
      </c>
      <c r="B3" s="826"/>
      <c r="C3" s="826" t="s">
        <v>66</v>
      </c>
      <c r="D3" s="826"/>
      <c r="E3" s="826"/>
      <c r="F3" s="826"/>
      <c r="G3" s="416" t="s">
        <v>38</v>
      </c>
    </row>
    <row r="4" spans="1:9" s="238" customFormat="1" x14ac:dyDescent="0.25">
      <c r="A4" s="598"/>
      <c r="B4" s="598"/>
      <c r="C4" s="598"/>
      <c r="D4" s="598"/>
      <c r="E4" s="598"/>
      <c r="F4" s="598"/>
      <c r="G4" s="599"/>
    </row>
    <row r="5" spans="1:9" s="398" customFormat="1" x14ac:dyDescent="0.25">
      <c r="A5" s="600"/>
      <c r="B5" s="421"/>
      <c r="C5" s="421"/>
      <c r="D5" s="421"/>
      <c r="E5" s="421"/>
      <c r="F5" s="421"/>
      <c r="G5" s="405">
        <v>0</v>
      </c>
    </row>
    <row r="6" spans="1:9" s="398" customFormat="1" ht="17.25" x14ac:dyDescent="0.4">
      <c r="A6" s="401"/>
      <c r="B6" s="401"/>
      <c r="C6" s="401"/>
      <c r="D6" s="401"/>
      <c r="E6" s="402"/>
      <c r="F6" s="422"/>
      <c r="G6" s="403">
        <v>0</v>
      </c>
    </row>
    <row r="7" spans="1:9" s="398" customFormat="1" x14ac:dyDescent="0.25">
      <c r="E7" s="573"/>
      <c r="F7" s="575" t="s">
        <v>337</v>
      </c>
      <c r="G7" s="405">
        <f>ROUND(SUM(G5:G6),2)</f>
        <v>0</v>
      </c>
      <c r="I7" s="424" t="s">
        <v>330</v>
      </c>
    </row>
    <row r="8" spans="1:9" s="238" customFormat="1" x14ac:dyDescent="0.25">
      <c r="A8" s="398"/>
      <c r="B8" s="398"/>
      <c r="C8" s="398"/>
      <c r="D8" s="398"/>
      <c r="E8" s="398"/>
      <c r="F8" s="398"/>
      <c r="G8" s="420"/>
      <c r="I8" s="235"/>
    </row>
    <row r="9" spans="1:9" s="398" customFormat="1" x14ac:dyDescent="0.25">
      <c r="A9" s="600"/>
      <c r="B9" s="421"/>
      <c r="C9" s="421"/>
      <c r="D9" s="421"/>
      <c r="E9" s="421"/>
      <c r="F9" s="421"/>
      <c r="G9" s="405">
        <v>0</v>
      </c>
    </row>
    <row r="10" spans="1:9" s="398" customFormat="1" ht="17.25" x14ac:dyDescent="0.4">
      <c r="A10" s="401"/>
      <c r="B10" s="401"/>
      <c r="C10" s="401"/>
      <c r="D10" s="401"/>
      <c r="E10" s="402"/>
      <c r="F10" s="422"/>
      <c r="G10" s="403">
        <v>0</v>
      </c>
    </row>
    <row r="11" spans="1:9" s="398" customFormat="1" x14ac:dyDescent="0.25">
      <c r="E11" s="573"/>
      <c r="F11" s="575" t="s">
        <v>340</v>
      </c>
      <c r="G11" s="405">
        <f>ROUND(SUM(G9:G10),2)</f>
        <v>0</v>
      </c>
      <c r="I11" s="424" t="s">
        <v>330</v>
      </c>
    </row>
    <row r="12" spans="1:9" s="238" customFormat="1" x14ac:dyDescent="0.25">
      <c r="A12" s="398"/>
      <c r="B12" s="398"/>
      <c r="C12" s="398"/>
      <c r="D12" s="398"/>
      <c r="E12" s="398"/>
      <c r="F12" s="398"/>
      <c r="G12" s="420"/>
      <c r="I12" s="235"/>
    </row>
    <row r="13" spans="1:9" s="238" customFormat="1" ht="17.25" x14ac:dyDescent="0.4">
      <c r="A13" s="401"/>
      <c r="B13" s="401"/>
      <c r="C13" s="401"/>
      <c r="D13" s="401"/>
      <c r="E13" s="402"/>
      <c r="F13" s="422"/>
      <c r="G13" s="403">
        <v>0</v>
      </c>
      <c r="I13" s="235"/>
    </row>
    <row r="14" spans="1:9" s="238" customFormat="1" x14ac:dyDescent="0.25">
      <c r="A14" s="398"/>
      <c r="B14" s="398"/>
      <c r="C14" s="398"/>
      <c r="D14" s="398"/>
      <c r="E14" s="406"/>
      <c r="F14" s="404" t="s">
        <v>338</v>
      </c>
      <c r="G14" s="405">
        <f>ROUND(G13,2)</f>
        <v>0</v>
      </c>
      <c r="I14" s="241" t="s">
        <v>331</v>
      </c>
    </row>
    <row r="15" spans="1:9" s="238" customFormat="1" x14ac:dyDescent="0.25">
      <c r="A15" s="398"/>
      <c r="B15" s="398"/>
      <c r="C15" s="398"/>
      <c r="D15" s="398"/>
      <c r="E15" s="398"/>
      <c r="F15" s="398"/>
      <c r="G15" s="420"/>
      <c r="I15" s="235"/>
    </row>
    <row r="16" spans="1:9" s="238" customFormat="1" ht="17.25" x14ac:dyDescent="0.4">
      <c r="A16" s="401"/>
      <c r="B16" s="401"/>
      <c r="C16" s="401"/>
      <c r="D16" s="401"/>
      <c r="E16" s="402"/>
      <c r="F16" s="422"/>
      <c r="G16" s="403">
        <v>0</v>
      </c>
      <c r="I16" s="235"/>
    </row>
    <row r="17" spans="1:9" s="238" customFormat="1" x14ac:dyDescent="0.25">
      <c r="A17" s="398"/>
      <c r="B17" s="398"/>
      <c r="C17" s="398"/>
      <c r="D17" s="398"/>
      <c r="E17" s="406"/>
      <c r="F17" s="404" t="s">
        <v>341</v>
      </c>
      <c r="G17" s="405">
        <f>ROUND(G16,2)</f>
        <v>0</v>
      </c>
      <c r="I17" s="241" t="s">
        <v>331</v>
      </c>
    </row>
    <row r="18" spans="1:9" s="238" customFormat="1" x14ac:dyDescent="0.25">
      <c r="A18" s="398"/>
      <c r="B18" s="398"/>
      <c r="C18" s="398"/>
      <c r="D18" s="398"/>
      <c r="E18" s="398"/>
      <c r="F18" s="400"/>
      <c r="G18" s="420"/>
      <c r="I18" s="235"/>
    </row>
    <row r="19" spans="1:9" s="238" customFormat="1" ht="17.25" x14ac:dyDescent="0.4">
      <c r="A19" s="401"/>
      <c r="B19" s="401"/>
      <c r="C19" s="401"/>
      <c r="D19" s="401"/>
      <c r="E19" s="402"/>
      <c r="F19" s="422"/>
      <c r="G19" s="403">
        <v>0</v>
      </c>
      <c r="I19" s="235"/>
    </row>
    <row r="20" spans="1:9" s="238" customFormat="1" x14ac:dyDescent="0.25">
      <c r="A20" s="398"/>
      <c r="B20" s="398"/>
      <c r="C20" s="398"/>
      <c r="D20" s="398"/>
      <c r="E20" s="406"/>
      <c r="F20" s="404" t="s">
        <v>339</v>
      </c>
      <c r="G20" s="405">
        <f>ROUND(G19,2)</f>
        <v>0</v>
      </c>
      <c r="I20" s="241" t="s">
        <v>332</v>
      </c>
    </row>
    <row r="21" spans="1:9" s="238" customFormat="1" x14ac:dyDescent="0.25">
      <c r="A21" s="398"/>
      <c r="B21" s="398"/>
      <c r="C21" s="398"/>
      <c r="D21" s="398"/>
      <c r="E21" s="398"/>
      <c r="F21" s="400"/>
      <c r="G21" s="420"/>
      <c r="I21" s="235"/>
    </row>
    <row r="22" spans="1:9" s="238" customFormat="1" ht="17.25" x14ac:dyDescent="0.4">
      <c r="A22" s="401"/>
      <c r="B22" s="401"/>
      <c r="C22" s="401"/>
      <c r="D22" s="401"/>
      <c r="E22" s="402"/>
      <c r="F22" s="422"/>
      <c r="G22" s="403">
        <v>0</v>
      </c>
      <c r="I22" s="235"/>
    </row>
    <row r="23" spans="1:9" s="238" customFormat="1" x14ac:dyDescent="0.25">
      <c r="A23" s="398"/>
      <c r="B23" s="398"/>
      <c r="C23" s="398"/>
      <c r="D23" s="398"/>
      <c r="E23" s="406"/>
      <c r="F23" s="404" t="s">
        <v>342</v>
      </c>
      <c r="G23" s="405">
        <f>ROUND(G22,2)</f>
        <v>0</v>
      </c>
      <c r="I23" s="241" t="s">
        <v>332</v>
      </c>
    </row>
    <row r="24" spans="1:9" s="238" customFormat="1" x14ac:dyDescent="0.25">
      <c r="A24" s="398"/>
      <c r="B24" s="398"/>
      <c r="C24" s="398"/>
      <c r="D24" s="398"/>
      <c r="E24" s="398"/>
      <c r="F24" s="400"/>
      <c r="G24" s="400"/>
      <c r="I24" s="235"/>
    </row>
    <row r="25" spans="1:9" s="238" customFormat="1" ht="17.25" x14ac:dyDescent="0.4">
      <c r="A25" s="401"/>
      <c r="B25" s="401"/>
      <c r="C25" s="401"/>
      <c r="D25" s="401"/>
      <c r="E25" s="402"/>
      <c r="F25" s="422"/>
      <c r="G25" s="403">
        <v>0</v>
      </c>
      <c r="I25" s="235"/>
    </row>
    <row r="26" spans="1:9" s="238" customFormat="1" x14ac:dyDescent="0.25">
      <c r="A26" s="398"/>
      <c r="B26" s="398"/>
      <c r="C26" s="398"/>
      <c r="D26" s="398"/>
      <c r="E26" s="406"/>
      <c r="F26" s="404" t="s">
        <v>386</v>
      </c>
      <c r="G26" s="405">
        <f>ROUND(G25,2)</f>
        <v>0</v>
      </c>
      <c r="I26" s="241" t="s">
        <v>396</v>
      </c>
    </row>
    <row r="27" spans="1:9" s="238" customFormat="1" x14ac:dyDescent="0.25">
      <c r="A27" s="398"/>
      <c r="B27" s="398"/>
      <c r="C27" s="398"/>
      <c r="D27" s="398"/>
      <c r="E27" s="398"/>
      <c r="F27" s="400"/>
      <c r="G27" s="400"/>
      <c r="I27" s="235"/>
    </row>
    <row r="28" spans="1:9" s="238" customFormat="1" ht="17.25" x14ac:dyDescent="0.4">
      <c r="A28" s="401"/>
      <c r="B28" s="401"/>
      <c r="C28" s="401"/>
      <c r="D28" s="401"/>
      <c r="E28" s="402"/>
      <c r="F28" s="422"/>
      <c r="G28" s="403">
        <v>0</v>
      </c>
      <c r="I28" s="235"/>
    </row>
    <row r="29" spans="1:9" s="238" customFormat="1" x14ac:dyDescent="0.25">
      <c r="A29" s="398"/>
      <c r="B29" s="398"/>
      <c r="C29" s="398"/>
      <c r="D29" s="398"/>
      <c r="E29" s="406"/>
      <c r="F29" s="404" t="s">
        <v>387</v>
      </c>
      <c r="G29" s="405">
        <f>ROUND(G28,2)</f>
        <v>0</v>
      </c>
      <c r="I29" s="241" t="s">
        <v>396</v>
      </c>
    </row>
    <row r="30" spans="1:9" s="238" customFormat="1" x14ac:dyDescent="0.25">
      <c r="A30" s="398"/>
      <c r="B30" s="398"/>
      <c r="C30" s="398"/>
      <c r="D30" s="398"/>
      <c r="E30" s="398"/>
      <c r="F30" s="400"/>
      <c r="G30" s="400"/>
      <c r="I30" s="235"/>
    </row>
    <row r="31" spans="1:9" s="238" customFormat="1" x14ac:dyDescent="0.25">
      <c r="A31" s="427" t="s">
        <v>72</v>
      </c>
      <c r="B31" s="578"/>
      <c r="C31" s="578"/>
      <c r="D31" s="578"/>
      <c r="E31" s="578"/>
      <c r="F31" s="578"/>
      <c r="G31" s="593"/>
      <c r="I31" s="241" t="s">
        <v>320</v>
      </c>
    </row>
    <row r="32" spans="1:9" s="238" customFormat="1" x14ac:dyDescent="0.25">
      <c r="A32" s="601"/>
      <c r="B32" s="581"/>
      <c r="C32" s="581"/>
      <c r="D32" s="581"/>
      <c r="E32" s="581"/>
      <c r="F32" s="581"/>
      <c r="G32" s="596"/>
      <c r="I32" s="235"/>
    </row>
    <row r="33" spans="1:9" s="238" customFormat="1" x14ac:dyDescent="0.25">
      <c r="A33" s="580"/>
      <c r="B33" s="581"/>
      <c r="C33" s="581"/>
      <c r="D33" s="581"/>
      <c r="E33" s="581"/>
      <c r="F33" s="581"/>
      <c r="G33" s="596"/>
      <c r="I33" s="235"/>
    </row>
    <row r="34" spans="1:9" s="238" customFormat="1" x14ac:dyDescent="0.25">
      <c r="A34" s="580"/>
      <c r="B34" s="581"/>
      <c r="C34" s="581"/>
      <c r="D34" s="581"/>
      <c r="E34" s="581"/>
      <c r="F34" s="581"/>
      <c r="G34" s="596"/>
      <c r="I34" s="235"/>
    </row>
    <row r="35" spans="1:9" s="238" customFormat="1" x14ac:dyDescent="0.25">
      <c r="A35" s="580"/>
      <c r="B35" s="581"/>
      <c r="C35" s="581"/>
      <c r="D35" s="581"/>
      <c r="E35" s="581"/>
      <c r="F35" s="588" t="s">
        <v>337</v>
      </c>
      <c r="G35" s="589">
        <f>+G7</f>
        <v>0</v>
      </c>
      <c r="I35" s="235"/>
    </row>
    <row r="36" spans="1:9" s="238" customFormat="1" x14ac:dyDescent="0.25">
      <c r="A36" s="583"/>
      <c r="B36" s="584"/>
      <c r="C36" s="584"/>
      <c r="D36" s="584"/>
      <c r="E36" s="411"/>
      <c r="F36" s="588" t="s">
        <v>340</v>
      </c>
      <c r="G36" s="589">
        <f>+G11</f>
        <v>0</v>
      </c>
      <c r="I36" s="241" t="s">
        <v>333</v>
      </c>
    </row>
    <row r="37" spans="1:9" s="238" customFormat="1" x14ac:dyDescent="0.25">
      <c r="A37" s="398"/>
      <c r="B37" s="398"/>
      <c r="C37" s="398"/>
      <c r="D37" s="398"/>
      <c r="E37" s="398"/>
      <c r="F37" s="398"/>
      <c r="G37" s="398"/>
    </row>
    <row r="38" spans="1:9" s="238" customFormat="1" x14ac:dyDescent="0.25">
      <c r="A38" s="398"/>
      <c r="B38" s="398"/>
      <c r="C38" s="398"/>
      <c r="D38" s="398"/>
      <c r="E38" s="398"/>
      <c r="F38" s="398"/>
      <c r="G38" s="398"/>
    </row>
    <row r="39" spans="1:9" s="238" customFormat="1" x14ac:dyDescent="0.25">
      <c r="A39" s="427" t="s">
        <v>287</v>
      </c>
      <c r="B39" s="412"/>
      <c r="C39" s="413"/>
      <c r="D39" s="413"/>
      <c r="E39" s="413"/>
      <c r="F39" s="413"/>
      <c r="G39" s="428"/>
      <c r="I39" s="241" t="s">
        <v>320</v>
      </c>
    </row>
    <row r="40" spans="1:9" s="238" customFormat="1" x14ac:dyDescent="0.25">
      <c r="A40" s="407"/>
      <c r="B40" s="408"/>
      <c r="C40" s="408"/>
      <c r="D40" s="408"/>
      <c r="E40" s="408"/>
      <c r="F40" s="408"/>
      <c r="G40" s="429"/>
      <c r="I40" s="235"/>
    </row>
    <row r="41" spans="1:9" s="238" customFormat="1" x14ac:dyDescent="0.25">
      <c r="A41" s="407"/>
      <c r="B41" s="408"/>
      <c r="C41" s="408"/>
      <c r="D41" s="408"/>
      <c r="E41" s="408"/>
      <c r="F41" s="588" t="s">
        <v>344</v>
      </c>
      <c r="G41" s="589">
        <f>ROUND(+G14,2)</f>
        <v>0</v>
      </c>
      <c r="I41" s="235"/>
    </row>
    <row r="42" spans="1:9" s="238" customFormat="1" x14ac:dyDescent="0.25">
      <c r="A42" s="409"/>
      <c r="B42" s="410"/>
      <c r="C42" s="410"/>
      <c r="D42" s="410"/>
      <c r="E42" s="411"/>
      <c r="F42" s="588" t="s">
        <v>343</v>
      </c>
      <c r="G42" s="589">
        <f>ROUND(+G17,2)</f>
        <v>0</v>
      </c>
      <c r="I42" s="241" t="s">
        <v>334</v>
      </c>
    </row>
    <row r="43" spans="1:9" s="238" customFormat="1" x14ac:dyDescent="0.25">
      <c r="A43" s="398"/>
      <c r="B43" s="398"/>
      <c r="C43" s="398"/>
      <c r="D43" s="398"/>
      <c r="E43" s="398"/>
      <c r="F43" s="398"/>
      <c r="G43" s="587"/>
      <c r="I43" s="235"/>
    </row>
    <row r="44" spans="1:9" s="238" customFormat="1" x14ac:dyDescent="0.25">
      <c r="A44" s="427" t="s">
        <v>288</v>
      </c>
      <c r="B44" s="412"/>
      <c r="C44" s="413"/>
      <c r="D44" s="413"/>
      <c r="E44" s="413"/>
      <c r="F44" s="413"/>
      <c r="G44" s="428"/>
      <c r="I44" s="241" t="s">
        <v>320</v>
      </c>
    </row>
    <row r="45" spans="1:9" s="238" customFormat="1" x14ac:dyDescent="0.25">
      <c r="A45" s="407"/>
      <c r="B45" s="408"/>
      <c r="C45" s="408"/>
      <c r="D45" s="408"/>
      <c r="E45" s="408"/>
      <c r="F45" s="408"/>
      <c r="G45" s="429"/>
    </row>
    <row r="46" spans="1:9" s="238" customFormat="1" x14ac:dyDescent="0.25">
      <c r="A46" s="407"/>
      <c r="B46" s="408"/>
      <c r="C46" s="408"/>
      <c r="D46" s="408"/>
      <c r="E46" s="408"/>
      <c r="F46" s="588" t="s">
        <v>346</v>
      </c>
      <c r="G46" s="589">
        <f>ROUND(+G20,2)</f>
        <v>0</v>
      </c>
    </row>
    <row r="47" spans="1:9" s="238" customFormat="1" x14ac:dyDescent="0.25">
      <c r="A47" s="409"/>
      <c r="B47" s="410"/>
      <c r="C47" s="410"/>
      <c r="D47" s="410"/>
      <c r="E47" s="411"/>
      <c r="F47" s="588" t="s">
        <v>345</v>
      </c>
      <c r="G47" s="589">
        <f>ROUND(+G23,2)</f>
        <v>0</v>
      </c>
      <c r="I47" s="241" t="s">
        <v>335</v>
      </c>
    </row>
    <row r="48" spans="1:9" s="238" customFormat="1" x14ac:dyDescent="0.25">
      <c r="A48" s="398"/>
      <c r="B48" s="398"/>
      <c r="C48" s="398"/>
      <c r="D48" s="398"/>
      <c r="E48" s="398"/>
      <c r="F48" s="398"/>
      <c r="G48" s="587"/>
      <c r="I48" s="235"/>
    </row>
    <row r="49" spans="1:9" s="238" customFormat="1" x14ac:dyDescent="0.25">
      <c r="A49" s="427" t="s">
        <v>434</v>
      </c>
      <c r="B49" s="412"/>
      <c r="C49" s="413"/>
      <c r="D49" s="413"/>
      <c r="E49" s="413"/>
      <c r="F49" s="413"/>
      <c r="G49" s="428"/>
      <c r="I49" s="241" t="s">
        <v>320</v>
      </c>
    </row>
    <row r="50" spans="1:9" s="238" customFormat="1" x14ac:dyDescent="0.25">
      <c r="A50" s="407"/>
      <c r="B50" s="408"/>
      <c r="C50" s="408"/>
      <c r="D50" s="408"/>
      <c r="E50" s="408"/>
      <c r="F50" s="408"/>
      <c r="G50" s="429"/>
    </row>
    <row r="51" spans="1:9" s="238" customFormat="1" x14ac:dyDescent="0.25">
      <c r="A51" s="407"/>
      <c r="B51" s="408"/>
      <c r="C51" s="408"/>
      <c r="D51" s="408"/>
      <c r="E51" s="408"/>
      <c r="F51" s="588" t="s">
        <v>388</v>
      </c>
      <c r="G51" s="589">
        <f>ROUND(+G26,2)</f>
        <v>0</v>
      </c>
    </row>
    <row r="52" spans="1:9" s="238" customFormat="1" x14ac:dyDescent="0.25">
      <c r="A52" s="409"/>
      <c r="B52" s="410"/>
      <c r="C52" s="410"/>
      <c r="D52" s="410"/>
      <c r="E52" s="411"/>
      <c r="F52" s="588" t="s">
        <v>389</v>
      </c>
      <c r="G52" s="589">
        <f>ROUND(+G29,2)</f>
        <v>0</v>
      </c>
      <c r="I52" s="241" t="s">
        <v>397</v>
      </c>
    </row>
    <row r="53" spans="1:9" s="129" customFormat="1" x14ac:dyDescent="0.25">
      <c r="A53" s="205"/>
      <c r="B53" s="205"/>
      <c r="C53" s="205"/>
      <c r="D53" s="205"/>
      <c r="E53" s="205"/>
      <c r="F53" s="205"/>
      <c r="G53" s="389"/>
      <c r="I53" s="196"/>
    </row>
    <row r="54" spans="1:9" x14ac:dyDescent="0.25">
      <c r="A54" s="205"/>
      <c r="B54" s="205"/>
      <c r="C54" s="205"/>
      <c r="D54" s="205"/>
      <c r="E54" s="818" t="s">
        <v>73</v>
      </c>
      <c r="F54" s="818"/>
      <c r="G54" s="387">
        <f>ROUND(+G36+G42+G47+G51+G52+G46+G41,2)</f>
        <v>0</v>
      </c>
      <c r="I54" s="418" t="s">
        <v>398</v>
      </c>
    </row>
  </sheetData>
  <sheetProtection sheet="1" objects="1" scenarios="1" formatCells="0" formatRows="0" insertRows="0"/>
  <mergeCells count="5">
    <mergeCell ref="A1:F1"/>
    <mergeCell ref="E54:F54"/>
    <mergeCell ref="A2:G2"/>
    <mergeCell ref="A3:B3"/>
    <mergeCell ref="C3:F3"/>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0"/>
  <sheetViews>
    <sheetView zoomScaleNormal="100" workbookViewId="0">
      <selection sqref="A1:B1"/>
    </sheetView>
  </sheetViews>
  <sheetFormatPr defaultRowHeight="15" x14ac:dyDescent="0.25"/>
  <cols>
    <col min="1" max="1" width="38.140625" style="6" customWidth="1"/>
    <col min="2" max="2" width="8.5703125" style="8" customWidth="1"/>
    <col min="3" max="6" width="21.7109375" style="8" customWidth="1"/>
    <col min="7" max="16384" width="9.140625" style="8"/>
  </cols>
  <sheetData>
    <row r="1" spans="1:7" ht="21" customHeight="1" thickTop="1" thickBot="1" x14ac:dyDescent="0.3">
      <c r="A1" s="642" t="s">
        <v>0</v>
      </c>
      <c r="B1" s="643"/>
      <c r="C1" s="644" t="s">
        <v>15</v>
      </c>
      <c r="D1" s="644"/>
      <c r="E1" s="634" t="s">
        <v>305</v>
      </c>
      <c r="F1" s="635"/>
    </row>
    <row r="2" spans="1:7" ht="18" customHeight="1" thickTop="1" thickBot="1" x14ac:dyDescent="0.3">
      <c r="A2" s="636" t="s">
        <v>24</v>
      </c>
      <c r="B2" s="637"/>
      <c r="C2" s="640" t="s">
        <v>25</v>
      </c>
      <c r="D2" s="641"/>
      <c r="E2" s="640" t="s">
        <v>258</v>
      </c>
      <c r="F2" s="641"/>
    </row>
    <row r="3" spans="1:7" ht="19.5" customHeight="1" thickTop="1" thickBot="1" x14ac:dyDescent="0.3">
      <c r="A3" s="355" t="s">
        <v>259</v>
      </c>
      <c r="B3" s="355"/>
      <c r="C3" s="356" t="s">
        <v>299</v>
      </c>
      <c r="D3" s="356"/>
      <c r="E3" s="636" t="s">
        <v>22</v>
      </c>
      <c r="F3" s="637"/>
      <c r="G3" s="178" t="s">
        <v>314</v>
      </c>
    </row>
    <row r="4" spans="1:7" s="129" customFormat="1" ht="19.5" customHeight="1" thickTop="1" thickBot="1" x14ac:dyDescent="0.3">
      <c r="A4" s="645" t="s">
        <v>257</v>
      </c>
      <c r="B4" s="646"/>
      <c r="C4" s="646"/>
      <c r="D4" s="646"/>
      <c r="E4" s="357"/>
      <c r="F4" s="358"/>
      <c r="G4" s="177"/>
    </row>
    <row r="5" spans="1:7" ht="33.75" customHeight="1" thickTop="1" thickBot="1" x14ac:dyDescent="0.3">
      <c r="A5" s="616" t="s">
        <v>91</v>
      </c>
      <c r="B5" s="617"/>
      <c r="C5" s="617"/>
      <c r="D5" s="617"/>
      <c r="E5" s="617"/>
      <c r="F5" s="618"/>
      <c r="G5" s="177"/>
    </row>
    <row r="6" spans="1:7" ht="20.25" customHeight="1" thickTop="1" thickBot="1" x14ac:dyDescent="0.3">
      <c r="A6" s="619" t="s">
        <v>108</v>
      </c>
      <c r="B6" s="620"/>
      <c r="C6" s="620"/>
      <c r="D6" s="620"/>
      <c r="E6" s="620"/>
      <c r="F6" s="621"/>
      <c r="G6" s="177"/>
    </row>
    <row r="7" spans="1:7" ht="17.25" customHeight="1" thickTop="1" thickBot="1" x14ac:dyDescent="0.3">
      <c r="A7" s="638" t="s">
        <v>31</v>
      </c>
      <c r="B7" s="639"/>
      <c r="C7" s="359" t="s">
        <v>18</v>
      </c>
      <c r="D7" s="360" t="s">
        <v>19</v>
      </c>
      <c r="E7" s="360" t="s">
        <v>20</v>
      </c>
      <c r="F7" s="361" t="s">
        <v>1</v>
      </c>
      <c r="G7" s="176"/>
    </row>
    <row r="8" spans="1:7" ht="17.25" customHeight="1" thickTop="1" thickBot="1" x14ac:dyDescent="0.3">
      <c r="A8" s="630" t="s">
        <v>248</v>
      </c>
      <c r="B8" s="631"/>
      <c r="C8" s="362">
        <v>0</v>
      </c>
      <c r="D8" s="350">
        <v>0</v>
      </c>
      <c r="E8" s="350">
        <v>0</v>
      </c>
      <c r="F8" s="351">
        <f>ROUND(SUM(C8:E8),2)</f>
        <v>0</v>
      </c>
      <c r="G8" s="176"/>
    </row>
    <row r="9" spans="1:7" ht="13.5" customHeight="1" thickTop="1" x14ac:dyDescent="0.25">
      <c r="A9" s="622" t="s">
        <v>109</v>
      </c>
      <c r="B9" s="623"/>
      <c r="C9" s="623"/>
      <c r="D9" s="623"/>
      <c r="E9" s="623"/>
      <c r="F9" s="624"/>
      <c r="G9" s="176"/>
    </row>
    <row r="10" spans="1:7" ht="9.75" customHeight="1" thickBot="1" x14ac:dyDescent="0.3">
      <c r="A10" s="625"/>
      <c r="B10" s="626"/>
      <c r="C10" s="626"/>
      <c r="D10" s="626"/>
      <c r="E10" s="626"/>
      <c r="F10" s="627"/>
      <c r="G10" s="176"/>
    </row>
    <row r="11" spans="1:7" ht="26.25" customHeight="1" thickTop="1" thickBot="1" x14ac:dyDescent="0.3">
      <c r="A11" s="632" t="s">
        <v>21</v>
      </c>
      <c r="B11" s="633"/>
      <c r="C11" s="18" t="s">
        <v>18</v>
      </c>
      <c r="D11" s="17" t="s">
        <v>19</v>
      </c>
      <c r="E11" s="17" t="s">
        <v>20</v>
      </c>
      <c r="F11" s="15" t="s">
        <v>1</v>
      </c>
      <c r="G11" s="179" t="s">
        <v>315</v>
      </c>
    </row>
    <row r="12" spans="1:7" ht="18.95" customHeight="1" thickTop="1" x14ac:dyDescent="0.25">
      <c r="A12" s="117" t="s">
        <v>401</v>
      </c>
      <c r="B12" s="39">
        <v>200.43</v>
      </c>
      <c r="C12" s="144">
        <f>+Personnel!H40</f>
        <v>0</v>
      </c>
      <c r="D12" s="149">
        <v>0</v>
      </c>
      <c r="E12" s="149">
        <v>0</v>
      </c>
      <c r="F12" s="148">
        <f>SUM(C12:E12)</f>
        <v>0</v>
      </c>
    </row>
    <row r="13" spans="1:7" s="209" customFormat="1" ht="18.95" customHeight="1" x14ac:dyDescent="0.25">
      <c r="A13" s="446" t="s">
        <v>402</v>
      </c>
      <c r="B13" s="439">
        <v>200.43</v>
      </c>
      <c r="C13" s="144">
        <f>+Personnel!H41</f>
        <v>0</v>
      </c>
      <c r="D13" s="149">
        <v>0</v>
      </c>
      <c r="E13" s="149">
        <v>0</v>
      </c>
      <c r="F13" s="455">
        <f t="shared" ref="F13:F22" si="0">SUM(C13:E13)</f>
        <v>0</v>
      </c>
    </row>
    <row r="14" spans="1:7" ht="18.95" customHeight="1" x14ac:dyDescent="0.25">
      <c r="A14" s="117" t="s">
        <v>403</v>
      </c>
      <c r="B14" s="38">
        <v>200.43100000000001</v>
      </c>
      <c r="C14" s="145">
        <f>+'Fringe Benefits'!H39</f>
        <v>0</v>
      </c>
      <c r="D14" s="150">
        <v>0</v>
      </c>
      <c r="E14" s="150">
        <v>0</v>
      </c>
      <c r="F14" s="148">
        <f t="shared" si="0"/>
        <v>0</v>
      </c>
    </row>
    <row r="15" spans="1:7" s="209" customFormat="1" ht="18.95" customHeight="1" x14ac:dyDescent="0.25">
      <c r="A15" s="446" t="s">
        <v>404</v>
      </c>
      <c r="B15" s="438">
        <v>200.43100000000001</v>
      </c>
      <c r="C15" s="145">
        <f>+'Fringe Benefits'!H40</f>
        <v>0</v>
      </c>
      <c r="D15" s="150">
        <v>0</v>
      </c>
      <c r="E15" s="150">
        <v>0</v>
      </c>
      <c r="F15" s="455">
        <f t="shared" si="0"/>
        <v>0</v>
      </c>
    </row>
    <row r="16" spans="1:7" ht="18.95" customHeight="1" x14ac:dyDescent="0.25">
      <c r="A16" s="117" t="s">
        <v>405</v>
      </c>
      <c r="B16" s="38">
        <v>200.47399999999999</v>
      </c>
      <c r="C16" s="145">
        <f>+Travel!I40</f>
        <v>0</v>
      </c>
      <c r="D16" s="150">
        <v>0</v>
      </c>
      <c r="E16" s="150">
        <v>0</v>
      </c>
      <c r="F16" s="148">
        <f t="shared" si="0"/>
        <v>0</v>
      </c>
    </row>
    <row r="17" spans="1:6" s="209" customFormat="1" ht="18.95" customHeight="1" x14ac:dyDescent="0.25">
      <c r="A17" s="446" t="s">
        <v>406</v>
      </c>
      <c r="B17" s="438">
        <v>200.47399999999999</v>
      </c>
      <c r="C17" s="145">
        <f>+Travel!I41</f>
        <v>0</v>
      </c>
      <c r="D17" s="150">
        <v>0</v>
      </c>
      <c r="E17" s="150">
        <v>0</v>
      </c>
      <c r="F17" s="455">
        <f t="shared" si="0"/>
        <v>0</v>
      </c>
    </row>
    <row r="18" spans="1:6" ht="18.95" customHeight="1" x14ac:dyDescent="0.25">
      <c r="A18" s="221" t="s">
        <v>448</v>
      </c>
      <c r="B18" s="222">
        <v>200.43899999999999</v>
      </c>
      <c r="C18" s="223">
        <f>+'Equipment '!G33</f>
        <v>0</v>
      </c>
      <c r="D18" s="224">
        <v>0</v>
      </c>
      <c r="E18" s="224">
        <v>0</v>
      </c>
      <c r="F18" s="225">
        <f t="shared" si="0"/>
        <v>0</v>
      </c>
    </row>
    <row r="19" spans="1:6" ht="18.95" customHeight="1" x14ac:dyDescent="0.25">
      <c r="A19" s="117" t="s">
        <v>407</v>
      </c>
      <c r="B19" s="38">
        <v>200.94</v>
      </c>
      <c r="C19" s="145">
        <f>+Supplies!H42</f>
        <v>0</v>
      </c>
      <c r="D19" s="150">
        <v>0</v>
      </c>
      <c r="E19" s="150">
        <v>0</v>
      </c>
      <c r="F19" s="148">
        <f t="shared" si="0"/>
        <v>0</v>
      </c>
    </row>
    <row r="20" spans="1:6" s="209" customFormat="1" ht="18.95" customHeight="1" x14ac:dyDescent="0.25">
      <c r="A20" s="446" t="s">
        <v>408</v>
      </c>
      <c r="B20" s="438">
        <v>200.94</v>
      </c>
      <c r="C20" s="145">
        <f>+Supplies!H43</f>
        <v>0</v>
      </c>
      <c r="D20" s="150">
        <v>0</v>
      </c>
      <c r="E20" s="150">
        <v>0</v>
      </c>
      <c r="F20" s="455">
        <f t="shared" si="0"/>
        <v>0</v>
      </c>
    </row>
    <row r="21" spans="1:6" ht="18.95" customHeight="1" x14ac:dyDescent="0.25">
      <c r="A21" s="117" t="s">
        <v>409</v>
      </c>
      <c r="B21" s="38"/>
      <c r="C21" s="145">
        <f>+'Contractual Services'!G42</f>
        <v>0</v>
      </c>
      <c r="D21" s="150">
        <v>0</v>
      </c>
      <c r="E21" s="150">
        <v>0</v>
      </c>
      <c r="F21" s="148">
        <f t="shared" si="0"/>
        <v>0</v>
      </c>
    </row>
    <row r="22" spans="1:6" s="209" customFormat="1" ht="18.95" customHeight="1" x14ac:dyDescent="0.25">
      <c r="A22" s="446" t="s">
        <v>410</v>
      </c>
      <c r="B22" s="38"/>
      <c r="C22" s="145">
        <f>+'Contractual Services'!G43</f>
        <v>0</v>
      </c>
      <c r="D22" s="150">
        <v>0</v>
      </c>
      <c r="E22" s="150">
        <v>0</v>
      </c>
      <c r="F22" s="455">
        <f t="shared" si="0"/>
        <v>0</v>
      </c>
    </row>
    <row r="23" spans="1:6" s="205" customFormat="1" ht="18.95" customHeight="1" x14ac:dyDescent="0.25">
      <c r="A23" s="477" t="s">
        <v>419</v>
      </c>
      <c r="B23" s="478">
        <v>200.459</v>
      </c>
      <c r="C23" s="452">
        <f>+Consultant!I43</f>
        <v>0</v>
      </c>
      <c r="D23" s="457">
        <v>0</v>
      </c>
      <c r="E23" s="457">
        <v>0</v>
      </c>
      <c r="F23" s="455">
        <f t="shared" ref="F23:F46" si="1">SUM(C23:E23)</f>
        <v>0</v>
      </c>
    </row>
    <row r="24" spans="1:6" s="205" customFormat="1" ht="18.95" customHeight="1" x14ac:dyDescent="0.25">
      <c r="A24" s="477" t="s">
        <v>420</v>
      </c>
      <c r="B24" s="478">
        <v>200.459</v>
      </c>
      <c r="C24" s="452">
        <f>+Consultant!I44</f>
        <v>0</v>
      </c>
      <c r="D24" s="457">
        <v>0</v>
      </c>
      <c r="E24" s="457">
        <v>0</v>
      </c>
      <c r="F24" s="455">
        <f t="shared" si="1"/>
        <v>0</v>
      </c>
    </row>
    <row r="25" spans="1:6" s="205" customFormat="1" ht="18.95" customHeight="1" x14ac:dyDescent="0.25">
      <c r="A25" s="221" t="s">
        <v>16</v>
      </c>
      <c r="B25" s="222"/>
      <c r="C25" s="223">
        <f>+'Construction '!G31</f>
        <v>0</v>
      </c>
      <c r="D25" s="224">
        <v>0</v>
      </c>
      <c r="E25" s="224">
        <v>0</v>
      </c>
      <c r="F25" s="225">
        <f t="shared" si="1"/>
        <v>0</v>
      </c>
    </row>
    <row r="26" spans="1:6" s="436" customFormat="1" ht="18.95" customHeight="1" x14ac:dyDescent="0.25">
      <c r="A26" s="446" t="s">
        <v>421</v>
      </c>
      <c r="B26" s="438">
        <v>200.465</v>
      </c>
      <c r="C26" s="452">
        <f>+'Occupancy '!H37</f>
        <v>0</v>
      </c>
      <c r="D26" s="457">
        <v>0</v>
      </c>
      <c r="E26" s="457">
        <v>0</v>
      </c>
      <c r="F26" s="455">
        <f t="shared" si="1"/>
        <v>0</v>
      </c>
    </row>
    <row r="27" spans="1:6" s="436" customFormat="1" ht="18.95" customHeight="1" x14ac:dyDescent="0.25">
      <c r="A27" s="446" t="s">
        <v>422</v>
      </c>
      <c r="B27" s="438">
        <v>200.465</v>
      </c>
      <c r="C27" s="452">
        <f>+'Occupancy '!H38</f>
        <v>0</v>
      </c>
      <c r="D27" s="457">
        <v>0</v>
      </c>
      <c r="E27" s="457">
        <v>0</v>
      </c>
      <c r="F27" s="455">
        <f t="shared" ref="F27" si="2">SUM(C27:E27)</f>
        <v>0</v>
      </c>
    </row>
    <row r="28" spans="1:6" s="436" customFormat="1" ht="18.95" customHeight="1" x14ac:dyDescent="0.25">
      <c r="A28" s="446" t="s">
        <v>423</v>
      </c>
      <c r="B28" s="438">
        <v>200.87</v>
      </c>
      <c r="C28" s="452">
        <f>+'R &amp; D '!G35</f>
        <v>0</v>
      </c>
      <c r="D28" s="457">
        <v>0</v>
      </c>
      <c r="E28" s="457">
        <v>0</v>
      </c>
      <c r="F28" s="455">
        <f t="shared" si="1"/>
        <v>0</v>
      </c>
    </row>
    <row r="29" spans="1:6" s="436" customFormat="1" ht="18.95" customHeight="1" x14ac:dyDescent="0.25">
      <c r="A29" s="446" t="s">
        <v>424</v>
      </c>
      <c r="B29" s="438">
        <v>200.87</v>
      </c>
      <c r="C29" s="452">
        <f>+'R &amp; D '!G36</f>
        <v>0</v>
      </c>
      <c r="D29" s="457">
        <v>0</v>
      </c>
      <c r="E29" s="457">
        <v>0</v>
      </c>
      <c r="F29" s="455">
        <f t="shared" ref="F29" si="3">SUM(C29:E29)</f>
        <v>0</v>
      </c>
    </row>
    <row r="30" spans="1:6" ht="18.95" customHeight="1" x14ac:dyDescent="0.25">
      <c r="A30" s="117" t="s">
        <v>411</v>
      </c>
      <c r="B30" s="38"/>
      <c r="C30" s="145">
        <f>+'Telecommunications '!G37</f>
        <v>0</v>
      </c>
      <c r="D30" s="150">
        <v>0</v>
      </c>
      <c r="E30" s="150">
        <v>0</v>
      </c>
      <c r="F30" s="148">
        <f t="shared" si="1"/>
        <v>0</v>
      </c>
    </row>
    <row r="31" spans="1:6" s="209" customFormat="1" ht="18.95" customHeight="1" x14ac:dyDescent="0.25">
      <c r="A31" s="446" t="s">
        <v>412</v>
      </c>
      <c r="B31" s="38"/>
      <c r="C31" s="145">
        <f>+'Telecommunications '!G38</f>
        <v>0</v>
      </c>
      <c r="D31" s="150">
        <v>0</v>
      </c>
      <c r="E31" s="150">
        <v>0</v>
      </c>
      <c r="F31" s="455">
        <f t="shared" si="1"/>
        <v>0</v>
      </c>
    </row>
    <row r="32" spans="1:6" ht="18.95" customHeight="1" x14ac:dyDescent="0.25">
      <c r="A32" s="117" t="s">
        <v>413</v>
      </c>
      <c r="B32" s="38">
        <v>200.47200000000001</v>
      </c>
      <c r="C32" s="145">
        <f>+'Training &amp; Education'!G37</f>
        <v>0</v>
      </c>
      <c r="D32" s="150">
        <v>0</v>
      </c>
      <c r="E32" s="150">
        <v>0</v>
      </c>
      <c r="F32" s="148">
        <f t="shared" si="1"/>
        <v>0</v>
      </c>
    </row>
    <row r="33" spans="1:6" s="209" customFormat="1" ht="18.95" customHeight="1" x14ac:dyDescent="0.25">
      <c r="A33" s="446" t="s">
        <v>414</v>
      </c>
      <c r="B33" s="438">
        <v>200.47200000000001</v>
      </c>
      <c r="C33" s="146">
        <f>+'Training &amp; Education'!G38</f>
        <v>0</v>
      </c>
      <c r="D33" s="150">
        <v>0</v>
      </c>
      <c r="E33" s="151">
        <v>0</v>
      </c>
      <c r="F33" s="455">
        <f t="shared" si="1"/>
        <v>0</v>
      </c>
    </row>
    <row r="34" spans="1:6" ht="18.95" customHeight="1" x14ac:dyDescent="0.25">
      <c r="A34" s="117" t="s">
        <v>415</v>
      </c>
      <c r="B34" s="38">
        <v>200.41300000000001</v>
      </c>
      <c r="C34" s="146">
        <f>+'Direct Administrative '!H35</f>
        <v>0</v>
      </c>
      <c r="D34" s="150">
        <v>0</v>
      </c>
      <c r="E34" s="151">
        <v>0</v>
      </c>
      <c r="F34" s="148">
        <f t="shared" si="1"/>
        <v>0</v>
      </c>
    </row>
    <row r="35" spans="1:6" s="209" customFormat="1" ht="18.95" customHeight="1" x14ac:dyDescent="0.25">
      <c r="A35" s="446" t="s">
        <v>416</v>
      </c>
      <c r="B35" s="438">
        <v>200.41300000000001</v>
      </c>
      <c r="C35" s="146">
        <f>+'Direct Administrative '!H36</f>
        <v>0</v>
      </c>
      <c r="D35" s="149">
        <v>0</v>
      </c>
      <c r="E35" s="151">
        <v>0</v>
      </c>
      <c r="F35" s="455">
        <f t="shared" si="1"/>
        <v>0</v>
      </c>
    </row>
    <row r="36" spans="1:6" s="205" customFormat="1" ht="18.95" customHeight="1" x14ac:dyDescent="0.25">
      <c r="A36" s="221" t="s">
        <v>217</v>
      </c>
      <c r="B36" s="226"/>
      <c r="C36" s="223">
        <f>+'Miscellaneous (other) Costs '!G35</f>
        <v>0</v>
      </c>
      <c r="D36" s="227">
        <v>0</v>
      </c>
      <c r="E36" s="224">
        <v>0</v>
      </c>
      <c r="F36" s="225">
        <f t="shared" si="1"/>
        <v>0</v>
      </c>
    </row>
    <row r="37" spans="1:6" ht="18.95" customHeight="1" x14ac:dyDescent="0.25">
      <c r="A37" s="118" t="s">
        <v>449</v>
      </c>
      <c r="B37" s="16"/>
      <c r="C37" s="145">
        <f>+Direct!G39</f>
        <v>0</v>
      </c>
      <c r="D37" s="150">
        <v>0</v>
      </c>
      <c r="E37" s="150">
        <v>0</v>
      </c>
      <c r="F37" s="148">
        <f t="shared" si="1"/>
        <v>0</v>
      </c>
    </row>
    <row r="38" spans="1:6" s="209" customFormat="1" ht="18.95" customHeight="1" x14ac:dyDescent="0.25">
      <c r="A38" s="447" t="s">
        <v>450</v>
      </c>
      <c r="B38" s="16"/>
      <c r="C38" s="145">
        <f>+Direct!G40</f>
        <v>0</v>
      </c>
      <c r="D38" s="150">
        <v>0</v>
      </c>
      <c r="E38" s="150">
        <v>0</v>
      </c>
      <c r="F38" s="455">
        <f t="shared" si="1"/>
        <v>0</v>
      </c>
    </row>
    <row r="39" spans="1:6" ht="18.95" customHeight="1" x14ac:dyDescent="0.25">
      <c r="A39" s="118" t="s">
        <v>451</v>
      </c>
      <c r="B39" s="16"/>
      <c r="C39" s="145">
        <f>+'Work Based'!G39</f>
        <v>0</v>
      </c>
      <c r="D39" s="150">
        <v>0</v>
      </c>
      <c r="E39" s="150">
        <v>0</v>
      </c>
      <c r="F39" s="148">
        <f t="shared" si="1"/>
        <v>0</v>
      </c>
    </row>
    <row r="40" spans="1:6" s="209" customFormat="1" ht="18.95" customHeight="1" x14ac:dyDescent="0.25">
      <c r="A40" s="447" t="s">
        <v>452</v>
      </c>
      <c r="B40" s="16"/>
      <c r="C40" s="145">
        <f>+'Work Based'!G40</f>
        <v>0</v>
      </c>
      <c r="D40" s="150">
        <v>0</v>
      </c>
      <c r="E40" s="151">
        <v>0</v>
      </c>
      <c r="F40" s="455">
        <f t="shared" si="1"/>
        <v>0</v>
      </c>
    </row>
    <row r="41" spans="1:6" s="209" customFormat="1" ht="18.95" customHeight="1" x14ac:dyDescent="0.25">
      <c r="A41" s="118" t="s">
        <v>453</v>
      </c>
      <c r="B41" s="16"/>
      <c r="C41" s="145">
        <f>+Supportive!G39</f>
        <v>0</v>
      </c>
      <c r="D41" s="150">
        <v>0</v>
      </c>
      <c r="E41" s="151">
        <v>0</v>
      </c>
      <c r="F41" s="148">
        <f t="shared" si="1"/>
        <v>0</v>
      </c>
    </row>
    <row r="42" spans="1:6" s="209" customFormat="1" ht="18.95" customHeight="1" x14ac:dyDescent="0.25">
      <c r="A42" s="447" t="s">
        <v>454</v>
      </c>
      <c r="B42" s="16"/>
      <c r="C42" s="145">
        <f>+Supportive!G40</f>
        <v>0</v>
      </c>
      <c r="D42" s="150">
        <v>0</v>
      </c>
      <c r="E42" s="151">
        <v>0</v>
      </c>
      <c r="F42" s="455">
        <f t="shared" si="1"/>
        <v>0</v>
      </c>
    </row>
    <row r="43" spans="1:6" s="436" customFormat="1" ht="18.95" customHeight="1" x14ac:dyDescent="0.25">
      <c r="A43" s="447" t="s">
        <v>455</v>
      </c>
      <c r="B43" s="16"/>
      <c r="C43" s="452">
        <f>+'Other Program'!G39</f>
        <v>0</v>
      </c>
      <c r="D43" s="457">
        <v>0</v>
      </c>
      <c r="E43" s="151">
        <v>0</v>
      </c>
      <c r="F43" s="455">
        <f t="shared" ref="F43:F44" si="4">SUM(C43:E43)</f>
        <v>0</v>
      </c>
    </row>
    <row r="44" spans="1:6" s="436" customFormat="1" ht="18.95" customHeight="1" x14ac:dyDescent="0.25">
      <c r="A44" s="447" t="s">
        <v>456</v>
      </c>
      <c r="B44" s="16"/>
      <c r="C44" s="452">
        <f>+'Other Program'!G40</f>
        <v>0</v>
      </c>
      <c r="D44" s="457">
        <v>0</v>
      </c>
      <c r="E44" s="151">
        <v>0</v>
      </c>
      <c r="F44" s="455">
        <f t="shared" si="4"/>
        <v>0</v>
      </c>
    </row>
    <row r="45" spans="1:6" ht="18.95" customHeight="1" x14ac:dyDescent="0.25">
      <c r="A45" s="117" t="s">
        <v>249</v>
      </c>
      <c r="B45" s="49">
        <v>200.41300000000001</v>
      </c>
      <c r="C45" s="145">
        <f>SUM(C12:C44)</f>
        <v>0</v>
      </c>
      <c r="D45" s="150">
        <f t="shared" ref="D45:E45" si="5">SUM(D12:D44)</f>
        <v>0</v>
      </c>
      <c r="E45" s="151">
        <f t="shared" si="5"/>
        <v>0</v>
      </c>
      <c r="F45" s="148">
        <f t="shared" si="1"/>
        <v>0</v>
      </c>
    </row>
    <row r="46" spans="1:6" ht="13.5" customHeight="1" x14ac:dyDescent="0.25">
      <c r="A46" s="47" t="s">
        <v>426</v>
      </c>
      <c r="B46" s="48">
        <v>200.41399999999999</v>
      </c>
      <c r="C46" s="147">
        <f>+'Indirect Costs '!H36</f>
        <v>0</v>
      </c>
      <c r="D46" s="152">
        <v>0</v>
      </c>
      <c r="E46" s="152">
        <v>0</v>
      </c>
      <c r="F46" s="148">
        <f t="shared" si="1"/>
        <v>0</v>
      </c>
    </row>
    <row r="47" spans="1:6" ht="14.25" customHeight="1" x14ac:dyDescent="0.25">
      <c r="A47" s="628" t="s">
        <v>28</v>
      </c>
      <c r="B47" s="629"/>
      <c r="C47" s="470"/>
      <c r="D47" s="471"/>
      <c r="E47" s="471"/>
      <c r="F47" s="472"/>
    </row>
    <row r="48" spans="1:6" s="436" customFormat="1" ht="13.5" customHeight="1" x14ac:dyDescent="0.25">
      <c r="A48" s="466" t="s">
        <v>425</v>
      </c>
      <c r="B48" s="467">
        <v>200.41399999999999</v>
      </c>
      <c r="C48" s="468">
        <f>+'Indirect Costs '!H37</f>
        <v>0</v>
      </c>
      <c r="D48" s="469">
        <v>0</v>
      </c>
      <c r="E48" s="469">
        <v>0</v>
      </c>
      <c r="F48" s="455">
        <f t="shared" ref="F48" si="6">SUM(C48:E48)</f>
        <v>0</v>
      </c>
    </row>
    <row r="49" spans="1:6" s="436" customFormat="1" ht="14.25" customHeight="1" thickBot="1" x14ac:dyDescent="0.3">
      <c r="A49" s="628" t="s">
        <v>28</v>
      </c>
      <c r="B49" s="629"/>
      <c r="C49" s="448"/>
      <c r="D49" s="449"/>
      <c r="E49" s="449"/>
      <c r="F49" s="450"/>
    </row>
    <row r="50" spans="1:6" ht="26.25" customHeight="1" thickTop="1" thickBot="1" x14ac:dyDescent="0.3">
      <c r="A50" s="614" t="s">
        <v>251</v>
      </c>
      <c r="B50" s="615"/>
      <c r="C50" s="167">
        <f>ROUND(+C45+C46+C48,2)</f>
        <v>0</v>
      </c>
      <c r="D50" s="168">
        <f>ROUND(+D45+D46,2)</f>
        <v>0</v>
      </c>
      <c r="E50" s="168">
        <f>ROUND(+E45+E46,2)</f>
        <v>0</v>
      </c>
      <c r="F50" s="169">
        <f>ROUND(+F45+F46,2)</f>
        <v>0</v>
      </c>
    </row>
    <row r="51" spans="1:6" ht="17.25" customHeight="1" thickTop="1" x14ac:dyDescent="0.25">
      <c r="A51" s="8"/>
    </row>
    <row r="52" spans="1:6" ht="24" customHeight="1" x14ac:dyDescent="0.25">
      <c r="A52" s="99"/>
      <c r="B52" s="99"/>
      <c r="C52" s="99"/>
    </row>
    <row r="53" spans="1:6" x14ac:dyDescent="0.25">
      <c r="A53" s="8"/>
    </row>
    <row r="54" spans="1:6" x14ac:dyDescent="0.25">
      <c r="A54" s="8"/>
    </row>
    <row r="55" spans="1:6" x14ac:dyDescent="0.25">
      <c r="A55" s="8"/>
    </row>
    <row r="56" spans="1:6" x14ac:dyDescent="0.25">
      <c r="A56" s="8"/>
    </row>
    <row r="57" spans="1:6" x14ac:dyDescent="0.25">
      <c r="A57" s="8"/>
    </row>
    <row r="58" spans="1:6" x14ac:dyDescent="0.25">
      <c r="A58" s="8"/>
    </row>
    <row r="59" spans="1:6" x14ac:dyDescent="0.25">
      <c r="A59" s="8"/>
    </row>
    <row r="60" spans="1:6" x14ac:dyDescent="0.25">
      <c r="A60" s="8"/>
    </row>
    <row r="61" spans="1:6" x14ac:dyDescent="0.25">
      <c r="A61" s="8"/>
    </row>
    <row r="62" spans="1:6" x14ac:dyDescent="0.25">
      <c r="A62" s="8"/>
    </row>
    <row r="63" spans="1:6" x14ac:dyDescent="0.25">
      <c r="A63" s="8"/>
    </row>
    <row r="64" spans="1:6"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row r="145" spans="1:1" x14ac:dyDescent="0.25">
      <c r="A145" s="8"/>
    </row>
    <row r="146" spans="1:1" x14ac:dyDescent="0.25">
      <c r="A146" s="8"/>
    </row>
    <row r="147" spans="1:1" x14ac:dyDescent="0.25">
      <c r="A147" s="8"/>
    </row>
    <row r="148" spans="1:1" x14ac:dyDescent="0.25">
      <c r="A148" s="8"/>
    </row>
    <row r="149" spans="1:1" x14ac:dyDescent="0.25">
      <c r="A149" s="8"/>
    </row>
    <row r="150" spans="1:1" x14ac:dyDescent="0.25">
      <c r="A150" s="8"/>
    </row>
  </sheetData>
  <sheetProtection sheet="1" objects="1" scenarios="1"/>
  <mergeCells count="17">
    <mergeCell ref="E1:F1"/>
    <mergeCell ref="E3:F3"/>
    <mergeCell ref="A7:B7"/>
    <mergeCell ref="A2:B2"/>
    <mergeCell ref="C2:D2"/>
    <mergeCell ref="E2:F2"/>
    <mergeCell ref="A1:B1"/>
    <mergeCell ref="C1:D1"/>
    <mergeCell ref="A4:D4"/>
    <mergeCell ref="A50:B50"/>
    <mergeCell ref="A5:F5"/>
    <mergeCell ref="A6:F6"/>
    <mergeCell ref="A9:F10"/>
    <mergeCell ref="A47:B47"/>
    <mergeCell ref="A8:B8"/>
    <mergeCell ref="A11:B11"/>
    <mergeCell ref="A49:B49"/>
  </mergeCells>
  <printOptions horizontalCentered="1"/>
  <pageMargins left="0.25" right="0.25" top="0.25" bottom="0.5" header="0.3" footer="0.3"/>
  <pageSetup fitToWidth="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Normal="100" workbookViewId="0">
      <selection sqref="A1:F1"/>
    </sheetView>
  </sheetViews>
  <sheetFormatPr defaultRowHeight="15" x14ac:dyDescent="0.25"/>
  <cols>
    <col min="1" max="1" width="22.5703125" style="8" customWidth="1"/>
    <col min="2" max="2" width="23.7109375" style="8" customWidth="1"/>
    <col min="3" max="6" width="16.42578125" style="8" customWidth="1"/>
    <col min="7" max="7" width="16.7109375" style="8" customWidth="1"/>
    <col min="8" max="8" width="2.42578125" style="8" customWidth="1"/>
    <col min="9" max="16384" width="9.140625" style="8"/>
  </cols>
  <sheetData>
    <row r="1" spans="1:9" ht="29.25" customHeight="1" x14ac:dyDescent="0.25">
      <c r="A1" s="780" t="s">
        <v>227</v>
      </c>
      <c r="B1" s="780"/>
      <c r="C1" s="780"/>
      <c r="D1" s="780"/>
      <c r="E1" s="780"/>
      <c r="F1" s="780"/>
      <c r="G1" s="137">
        <f>+'Section A'!D3</f>
        <v>0</v>
      </c>
    </row>
    <row r="2" spans="1:9" ht="41.25" customHeight="1" x14ac:dyDescent="0.25">
      <c r="A2" s="681" t="s">
        <v>311</v>
      </c>
      <c r="B2" s="681"/>
      <c r="C2" s="681"/>
      <c r="D2" s="681"/>
      <c r="E2" s="681"/>
      <c r="F2" s="681"/>
      <c r="G2" s="681"/>
    </row>
    <row r="3" spans="1:9" ht="7.5" customHeight="1" x14ac:dyDescent="0.25">
      <c r="A3" s="14"/>
      <c r="B3" s="14"/>
      <c r="C3" s="14"/>
      <c r="D3" s="14"/>
      <c r="E3" s="14"/>
      <c r="F3" s="14"/>
      <c r="G3" s="14"/>
    </row>
    <row r="4" spans="1:9" x14ac:dyDescent="0.25">
      <c r="A4" s="779" t="s">
        <v>69</v>
      </c>
      <c r="B4" s="779"/>
      <c r="C4" s="779" t="s">
        <v>32</v>
      </c>
      <c r="D4" s="779"/>
      <c r="E4" s="779"/>
      <c r="F4" s="779"/>
      <c r="G4" s="779" t="s">
        <v>38</v>
      </c>
    </row>
    <row r="5" spans="1:9" x14ac:dyDescent="0.25">
      <c r="A5" s="779"/>
      <c r="B5" s="779"/>
      <c r="C5" s="111" t="s">
        <v>50</v>
      </c>
      <c r="D5" s="111" t="s">
        <v>49</v>
      </c>
      <c r="E5" s="111" t="s">
        <v>38</v>
      </c>
      <c r="F5" s="111" t="s">
        <v>37</v>
      </c>
      <c r="G5" s="779"/>
      <c r="I5" s="198" t="s">
        <v>316</v>
      </c>
    </row>
    <row r="6" spans="1:9" s="238" customFormat="1" x14ac:dyDescent="0.25">
      <c r="A6" s="264"/>
      <c r="B6" s="231"/>
      <c r="C6" s="231"/>
      <c r="D6" s="231"/>
      <c r="E6" s="231"/>
      <c r="F6" s="231"/>
      <c r="G6" s="234"/>
      <c r="I6" s="235"/>
    </row>
    <row r="7" spans="1:9" s="238" customFormat="1" x14ac:dyDescent="0.25">
      <c r="A7" s="266"/>
      <c r="B7" s="266"/>
      <c r="C7" s="267"/>
      <c r="D7" s="267"/>
      <c r="E7" s="265"/>
      <c r="F7" s="267"/>
      <c r="G7" s="234">
        <f>ROUND(+C7*E7*F7,2)</f>
        <v>0</v>
      </c>
      <c r="I7" s="235"/>
    </row>
    <row r="8" spans="1:9" s="238" customFormat="1" ht="17.25" x14ac:dyDescent="0.4">
      <c r="A8" s="266"/>
      <c r="B8" s="266"/>
      <c r="C8" s="267"/>
      <c r="D8" s="267"/>
      <c r="E8" s="265"/>
      <c r="F8" s="267"/>
      <c r="G8" s="237">
        <f>ROUND(+C8*E8*F8,2)</f>
        <v>0</v>
      </c>
      <c r="I8" s="235"/>
    </row>
    <row r="9" spans="1:9" s="238" customFormat="1" x14ac:dyDescent="0.25">
      <c r="A9" s="231"/>
      <c r="B9" s="231"/>
      <c r="C9" s="231"/>
      <c r="D9" s="231"/>
      <c r="E9" s="285"/>
      <c r="F9" s="240" t="s">
        <v>337</v>
      </c>
      <c r="G9" s="234">
        <f>ROUND(SUM(G7:G8),2)</f>
        <v>0</v>
      </c>
      <c r="I9" s="241" t="s">
        <v>330</v>
      </c>
    </row>
    <row r="10" spans="1:9" s="238" customFormat="1" x14ac:dyDescent="0.25">
      <c r="A10" s="231"/>
      <c r="B10" s="231"/>
      <c r="C10" s="231"/>
      <c r="D10" s="231"/>
      <c r="E10" s="232"/>
      <c r="F10" s="231"/>
      <c r="G10" s="232"/>
      <c r="I10" s="235"/>
    </row>
    <row r="11" spans="1:9" s="238" customFormat="1" x14ac:dyDescent="0.25">
      <c r="A11" s="266"/>
      <c r="B11" s="266"/>
      <c r="C11" s="267"/>
      <c r="D11" s="267"/>
      <c r="E11" s="265"/>
      <c r="F11" s="267"/>
      <c r="G11" s="234">
        <f>ROUND(+C11*E11*F11,2)</f>
        <v>0</v>
      </c>
      <c r="I11" s="235"/>
    </row>
    <row r="12" spans="1:9" s="238" customFormat="1" ht="17.25" x14ac:dyDescent="0.4">
      <c r="A12" s="266"/>
      <c r="B12" s="266"/>
      <c r="C12" s="267"/>
      <c r="D12" s="267"/>
      <c r="E12" s="265"/>
      <c r="F12" s="267"/>
      <c r="G12" s="237">
        <f>ROUND(+C12*E12*F12,2)</f>
        <v>0</v>
      </c>
      <c r="I12" s="235"/>
    </row>
    <row r="13" spans="1:9" s="238" customFormat="1" x14ac:dyDescent="0.25">
      <c r="A13" s="231"/>
      <c r="B13" s="231"/>
      <c r="C13" s="231"/>
      <c r="D13" s="231"/>
      <c r="E13" s="239"/>
      <c r="F13" s="240" t="s">
        <v>340</v>
      </c>
      <c r="G13" s="234">
        <f>ROUND(SUM(G11:G12),2)</f>
        <v>0</v>
      </c>
      <c r="I13" s="241" t="s">
        <v>330</v>
      </c>
    </row>
    <row r="14" spans="1:9" s="238" customFormat="1" x14ac:dyDescent="0.25">
      <c r="A14" s="231"/>
      <c r="B14" s="231"/>
      <c r="C14" s="231"/>
      <c r="D14" s="231"/>
      <c r="E14" s="232"/>
      <c r="F14" s="231"/>
      <c r="G14" s="286"/>
      <c r="I14" s="235"/>
    </row>
    <row r="15" spans="1:9" s="238" customFormat="1" ht="17.25" x14ac:dyDescent="0.4">
      <c r="A15" s="266"/>
      <c r="B15" s="266"/>
      <c r="C15" s="267"/>
      <c r="D15" s="267"/>
      <c r="E15" s="265"/>
      <c r="F15" s="267"/>
      <c r="G15" s="237">
        <f>ROUND(+C15*E15*F15,2)</f>
        <v>0</v>
      </c>
      <c r="I15" s="235"/>
    </row>
    <row r="16" spans="1:9" s="238" customFormat="1" x14ac:dyDescent="0.25">
      <c r="A16" s="231"/>
      <c r="B16" s="231"/>
      <c r="C16" s="231"/>
      <c r="D16" s="231"/>
      <c r="E16" s="244"/>
      <c r="F16" s="557" t="s">
        <v>338</v>
      </c>
      <c r="G16" s="234">
        <f>ROUND(G15,2)</f>
        <v>0</v>
      </c>
      <c r="I16" s="241" t="s">
        <v>331</v>
      </c>
    </row>
    <row r="17" spans="1:9" s="238" customFormat="1" x14ac:dyDescent="0.25">
      <c r="A17" s="231"/>
      <c r="B17" s="231"/>
      <c r="C17" s="231"/>
      <c r="D17" s="231"/>
      <c r="E17" s="232"/>
      <c r="F17" s="231"/>
      <c r="G17" s="286"/>
      <c r="I17" s="235"/>
    </row>
    <row r="18" spans="1:9" s="238" customFormat="1" ht="17.25" x14ac:dyDescent="0.4">
      <c r="A18" s="266"/>
      <c r="B18" s="266"/>
      <c r="C18" s="267"/>
      <c r="D18" s="267"/>
      <c r="E18" s="265"/>
      <c r="F18" s="267"/>
      <c r="G18" s="237">
        <f>ROUND(+C18*E18*F18,2)</f>
        <v>0</v>
      </c>
      <c r="I18" s="235"/>
    </row>
    <row r="19" spans="1:9" s="238" customFormat="1" x14ac:dyDescent="0.25">
      <c r="A19" s="231"/>
      <c r="B19" s="231"/>
      <c r="C19" s="231"/>
      <c r="D19" s="231"/>
      <c r="E19" s="244"/>
      <c r="F19" s="557" t="s">
        <v>341</v>
      </c>
      <c r="G19" s="234">
        <f>ROUND(G18,2)</f>
        <v>0</v>
      </c>
      <c r="I19" s="241" t="s">
        <v>331</v>
      </c>
    </row>
    <row r="20" spans="1:9" s="238" customFormat="1" x14ac:dyDescent="0.25">
      <c r="A20" s="231"/>
      <c r="B20" s="231"/>
      <c r="C20" s="231"/>
      <c r="D20" s="231"/>
      <c r="E20" s="232"/>
      <c r="F20" s="231"/>
      <c r="G20" s="286"/>
      <c r="I20" s="235"/>
    </row>
    <row r="21" spans="1:9" s="238" customFormat="1" ht="17.25" x14ac:dyDescent="0.4">
      <c r="A21" s="266"/>
      <c r="B21" s="266"/>
      <c r="C21" s="267"/>
      <c r="D21" s="267"/>
      <c r="E21" s="265"/>
      <c r="F21" s="267"/>
      <c r="G21" s="237">
        <f>ROUND(+C21*E21*F21,2)</f>
        <v>0</v>
      </c>
      <c r="I21" s="235"/>
    </row>
    <row r="22" spans="1:9" s="238" customFormat="1" x14ac:dyDescent="0.25">
      <c r="A22" s="231"/>
      <c r="B22" s="231"/>
      <c r="C22" s="231"/>
      <c r="D22" s="231"/>
      <c r="E22" s="244"/>
      <c r="F22" s="557" t="s">
        <v>339</v>
      </c>
      <c r="G22" s="234">
        <f>ROUND(G21,2)</f>
        <v>0</v>
      </c>
      <c r="I22" s="241" t="s">
        <v>332</v>
      </c>
    </row>
    <row r="23" spans="1:9" s="238" customFormat="1" x14ac:dyDescent="0.25">
      <c r="A23" s="231"/>
      <c r="B23" s="231"/>
      <c r="C23" s="231"/>
      <c r="D23" s="231"/>
      <c r="E23" s="232"/>
      <c r="F23" s="231"/>
      <c r="G23" s="286"/>
      <c r="I23" s="235"/>
    </row>
    <row r="24" spans="1:9" s="238" customFormat="1" ht="17.25" x14ac:dyDescent="0.4">
      <c r="A24" s="266"/>
      <c r="B24" s="266"/>
      <c r="C24" s="267"/>
      <c r="D24" s="267"/>
      <c r="E24" s="265"/>
      <c r="F24" s="267"/>
      <c r="G24" s="237">
        <f>ROUND(+C24*E24*F24,2)</f>
        <v>0</v>
      </c>
      <c r="I24" s="235"/>
    </row>
    <row r="25" spans="1:9" s="238" customFormat="1" x14ac:dyDescent="0.25">
      <c r="A25" s="231"/>
      <c r="B25" s="231"/>
      <c r="C25" s="231"/>
      <c r="D25" s="231"/>
      <c r="E25" s="244"/>
      <c r="F25" s="557" t="s">
        <v>342</v>
      </c>
      <c r="G25" s="234">
        <f>ROUND(G24,2)</f>
        <v>0</v>
      </c>
      <c r="I25" s="241" t="s">
        <v>332</v>
      </c>
    </row>
    <row r="26" spans="1:9" s="238" customFormat="1" x14ac:dyDescent="0.25">
      <c r="A26" s="231"/>
      <c r="B26" s="231"/>
      <c r="C26" s="231"/>
      <c r="D26" s="231"/>
      <c r="E26" s="231"/>
      <c r="F26" s="231"/>
      <c r="G26" s="232"/>
      <c r="I26" s="235"/>
    </row>
    <row r="27" spans="1:9" s="238" customFormat="1" ht="17.25" x14ac:dyDescent="0.4">
      <c r="A27" s="266"/>
      <c r="B27" s="266"/>
      <c r="C27" s="267"/>
      <c r="D27" s="267"/>
      <c r="E27" s="265"/>
      <c r="F27" s="267"/>
      <c r="G27" s="237">
        <f>ROUND(+C27*E27*F27,2)</f>
        <v>0</v>
      </c>
      <c r="I27" s="235"/>
    </row>
    <row r="28" spans="1:9" s="238" customFormat="1" x14ac:dyDescent="0.25">
      <c r="A28" s="231"/>
      <c r="B28" s="231"/>
      <c r="C28" s="231"/>
      <c r="D28" s="231"/>
      <c r="E28" s="244"/>
      <c r="F28" s="404" t="s">
        <v>386</v>
      </c>
      <c r="G28" s="234">
        <f>ROUND(G27,2)</f>
        <v>0</v>
      </c>
      <c r="I28" s="241" t="s">
        <v>396</v>
      </c>
    </row>
    <row r="29" spans="1:9" s="238" customFormat="1" x14ac:dyDescent="0.25">
      <c r="A29" s="231"/>
      <c r="B29" s="231"/>
      <c r="C29" s="231"/>
      <c r="D29" s="231"/>
      <c r="E29" s="232"/>
      <c r="F29" s="400"/>
      <c r="G29" s="286"/>
      <c r="I29" s="235"/>
    </row>
    <row r="30" spans="1:9" s="238" customFormat="1" ht="17.25" x14ac:dyDescent="0.4">
      <c r="A30" s="266"/>
      <c r="B30" s="266"/>
      <c r="C30" s="267"/>
      <c r="D30" s="267"/>
      <c r="E30" s="265"/>
      <c r="F30" s="267"/>
      <c r="G30" s="237">
        <f>ROUND(+C30*E30*F30,2)</f>
        <v>0</v>
      </c>
      <c r="I30" s="235"/>
    </row>
    <row r="31" spans="1:9" s="238" customFormat="1" x14ac:dyDescent="0.25">
      <c r="A31" s="231"/>
      <c r="B31" s="231"/>
      <c r="C31" s="231"/>
      <c r="D31" s="231"/>
      <c r="E31" s="244"/>
      <c r="F31" s="404" t="s">
        <v>387</v>
      </c>
      <c r="G31" s="234">
        <f>ROUND(G30,2)</f>
        <v>0</v>
      </c>
      <c r="I31" s="241" t="s">
        <v>396</v>
      </c>
    </row>
    <row r="32" spans="1:9" s="238" customFormat="1" x14ac:dyDescent="0.25">
      <c r="A32" s="283"/>
      <c r="B32" s="251"/>
      <c r="C32" s="251"/>
      <c r="D32" s="251"/>
      <c r="E32" s="251"/>
      <c r="F32" s="251"/>
      <c r="G32" s="251"/>
      <c r="I32" s="235"/>
    </row>
    <row r="33" spans="1:9" s="238" customFormat="1" x14ac:dyDescent="0.25">
      <c r="A33" s="246" t="s">
        <v>74</v>
      </c>
      <c r="B33" s="287"/>
      <c r="C33" s="287"/>
      <c r="D33" s="287"/>
      <c r="E33" s="247"/>
      <c r="F33" s="247"/>
      <c r="G33" s="248"/>
      <c r="I33" s="241" t="s">
        <v>320</v>
      </c>
    </row>
    <row r="34" spans="1:9" s="238" customFormat="1" x14ac:dyDescent="0.25">
      <c r="A34" s="253"/>
      <c r="B34" s="251"/>
      <c r="C34" s="251"/>
      <c r="D34" s="251"/>
      <c r="E34" s="251"/>
      <c r="F34" s="251"/>
      <c r="G34" s="252"/>
      <c r="I34" s="235"/>
    </row>
    <row r="35" spans="1:9" s="238" customFormat="1" x14ac:dyDescent="0.25">
      <c r="A35" s="253"/>
      <c r="B35" s="251"/>
      <c r="C35" s="251"/>
      <c r="D35" s="251"/>
      <c r="E35" s="251"/>
      <c r="F35" s="251"/>
      <c r="G35" s="252"/>
      <c r="I35" s="235"/>
    </row>
    <row r="36" spans="1:9" s="238" customFormat="1" x14ac:dyDescent="0.25">
      <c r="A36" s="253"/>
      <c r="B36" s="251"/>
      <c r="C36" s="251"/>
      <c r="D36" s="251"/>
      <c r="E36" s="251"/>
      <c r="F36" s="251"/>
      <c r="G36" s="252"/>
      <c r="I36" s="235"/>
    </row>
    <row r="37" spans="1:9" s="238" customFormat="1" x14ac:dyDescent="0.25">
      <c r="A37" s="253"/>
      <c r="B37" s="251"/>
      <c r="C37" s="251"/>
      <c r="D37" s="251"/>
      <c r="E37" s="251"/>
      <c r="F37" s="567" t="s">
        <v>337</v>
      </c>
      <c r="G37" s="289">
        <f>ROUND(G9,2)</f>
        <v>0</v>
      </c>
      <c r="I37" s="235"/>
    </row>
    <row r="38" spans="1:9" s="238" customFormat="1" x14ac:dyDescent="0.25">
      <c r="A38" s="254"/>
      <c r="B38" s="255"/>
      <c r="C38" s="255"/>
      <c r="D38" s="255"/>
      <c r="E38" s="256"/>
      <c r="F38" s="568" t="s">
        <v>340</v>
      </c>
      <c r="G38" s="289">
        <f>ROUND(G13,2)</f>
        <v>0</v>
      </c>
      <c r="I38" s="241" t="s">
        <v>333</v>
      </c>
    </row>
    <row r="39" spans="1:9" s="238" customFormat="1" x14ac:dyDescent="0.25"/>
    <row r="40" spans="1:9" s="238" customFormat="1" x14ac:dyDescent="0.25"/>
    <row r="41" spans="1:9" s="238" customFormat="1" x14ac:dyDescent="0.25">
      <c r="A41" s="246" t="s">
        <v>289</v>
      </c>
      <c r="B41" s="257"/>
      <c r="C41" s="258"/>
      <c r="D41" s="258"/>
      <c r="E41" s="258"/>
      <c r="F41" s="258"/>
      <c r="G41" s="262"/>
      <c r="I41" s="241" t="s">
        <v>320</v>
      </c>
    </row>
    <row r="42" spans="1:9" s="238" customFormat="1" x14ac:dyDescent="0.25">
      <c r="A42" s="249"/>
      <c r="B42" s="259"/>
      <c r="C42" s="259"/>
      <c r="D42" s="259"/>
      <c r="E42" s="259"/>
      <c r="F42" s="259"/>
      <c r="G42" s="263"/>
      <c r="I42" s="235"/>
    </row>
    <row r="43" spans="1:9" s="238" customFormat="1" x14ac:dyDescent="0.25">
      <c r="A43" s="249"/>
      <c r="B43" s="259"/>
      <c r="C43" s="259"/>
      <c r="D43" s="259"/>
      <c r="E43" s="259"/>
      <c r="F43" s="288" t="s">
        <v>344</v>
      </c>
      <c r="G43" s="289">
        <f>ROUND(+G16,2)</f>
        <v>0</v>
      </c>
      <c r="I43" s="235"/>
    </row>
    <row r="44" spans="1:9" s="238" customFormat="1" x14ac:dyDescent="0.25">
      <c r="A44" s="260"/>
      <c r="B44" s="261"/>
      <c r="C44" s="261"/>
      <c r="D44" s="261"/>
      <c r="E44" s="256"/>
      <c r="F44" s="288" t="s">
        <v>343</v>
      </c>
      <c r="G44" s="289">
        <f>ROUND(+G19,2)</f>
        <v>0</v>
      </c>
      <c r="I44" s="241" t="s">
        <v>334</v>
      </c>
    </row>
    <row r="45" spans="1:9" s="238" customFormat="1" x14ac:dyDescent="0.25">
      <c r="G45" s="566"/>
      <c r="I45" s="235"/>
    </row>
    <row r="46" spans="1:9" s="238" customFormat="1" x14ac:dyDescent="0.25">
      <c r="A46" s="246" t="s">
        <v>290</v>
      </c>
      <c r="B46" s="257"/>
      <c r="C46" s="258"/>
      <c r="D46" s="258"/>
      <c r="E46" s="258"/>
      <c r="F46" s="258"/>
      <c r="G46" s="262"/>
      <c r="I46" s="241" t="s">
        <v>320</v>
      </c>
    </row>
    <row r="47" spans="1:9" s="238" customFormat="1" x14ac:dyDescent="0.25">
      <c r="A47" s="249"/>
      <c r="B47" s="259"/>
      <c r="C47" s="259"/>
      <c r="D47" s="259"/>
      <c r="E47" s="259"/>
      <c r="F47" s="259"/>
      <c r="G47" s="263"/>
    </row>
    <row r="48" spans="1:9" s="238" customFormat="1" x14ac:dyDescent="0.25">
      <c r="A48" s="249"/>
      <c r="B48" s="259"/>
      <c r="C48" s="259"/>
      <c r="D48" s="259"/>
      <c r="E48" s="259"/>
      <c r="F48" s="288" t="s">
        <v>346</v>
      </c>
      <c r="G48" s="289">
        <f>ROUND(+G22,2)</f>
        <v>0</v>
      </c>
    </row>
    <row r="49" spans="1:9" s="238" customFormat="1" x14ac:dyDescent="0.25">
      <c r="A49" s="260"/>
      <c r="B49" s="261"/>
      <c r="C49" s="261"/>
      <c r="D49" s="261"/>
      <c r="E49" s="256"/>
      <c r="F49" s="288" t="s">
        <v>345</v>
      </c>
      <c r="G49" s="289">
        <f>ROUND(+G25,2)</f>
        <v>0</v>
      </c>
      <c r="I49" s="241" t="s">
        <v>335</v>
      </c>
    </row>
    <row r="50" spans="1:9" s="238" customFormat="1" x14ac:dyDescent="0.25">
      <c r="G50" s="566"/>
      <c r="I50" s="235"/>
    </row>
    <row r="51" spans="1:9" s="238" customFormat="1" x14ac:dyDescent="0.25">
      <c r="A51" s="246" t="s">
        <v>433</v>
      </c>
      <c r="B51" s="257"/>
      <c r="C51" s="258"/>
      <c r="D51" s="258"/>
      <c r="E51" s="258"/>
      <c r="F51" s="258"/>
      <c r="G51" s="262"/>
      <c r="I51" s="241" t="s">
        <v>320</v>
      </c>
    </row>
    <row r="52" spans="1:9" s="238" customFormat="1" x14ac:dyDescent="0.25">
      <c r="A52" s="249"/>
      <c r="B52" s="259"/>
      <c r="C52" s="259"/>
      <c r="D52" s="259"/>
      <c r="E52" s="259"/>
      <c r="F52" s="259"/>
      <c r="G52" s="263"/>
    </row>
    <row r="53" spans="1:9" s="238" customFormat="1" x14ac:dyDescent="0.25">
      <c r="A53" s="249"/>
      <c r="B53" s="259"/>
      <c r="C53" s="259"/>
      <c r="D53" s="259"/>
      <c r="E53" s="259"/>
      <c r="F53" s="588" t="s">
        <v>388</v>
      </c>
      <c r="G53" s="289">
        <f>ROUND(+G28,2)</f>
        <v>0</v>
      </c>
    </row>
    <row r="54" spans="1:9" s="238" customFormat="1" x14ac:dyDescent="0.25">
      <c r="A54" s="260"/>
      <c r="B54" s="261"/>
      <c r="C54" s="261"/>
      <c r="D54" s="261"/>
      <c r="E54" s="256"/>
      <c r="F54" s="588" t="s">
        <v>389</v>
      </c>
      <c r="G54" s="289">
        <f>ROUND(+G31,2)</f>
        <v>0</v>
      </c>
      <c r="I54" s="241" t="s">
        <v>397</v>
      </c>
    </row>
    <row r="55" spans="1:9" s="129" customFormat="1" x14ac:dyDescent="0.25">
      <c r="A55" s="24"/>
      <c r="B55" s="24"/>
      <c r="C55" s="24"/>
      <c r="D55" s="24"/>
      <c r="F55" s="134"/>
      <c r="G55" s="135"/>
      <c r="I55" s="197"/>
    </row>
    <row r="56" spans="1:9" x14ac:dyDescent="0.25">
      <c r="D56" s="778" t="s">
        <v>87</v>
      </c>
      <c r="E56" s="778"/>
      <c r="F56" s="778"/>
      <c r="G56" s="156">
        <f>ROUND(G38+G44+G49+G37+G43+G48+G53+G54,2)</f>
        <v>0</v>
      </c>
      <c r="I56" s="418" t="s">
        <v>398</v>
      </c>
    </row>
  </sheetData>
  <sheetProtection sheet="1" objects="1" scenarios="1" formatCells="0" formatRows="0" insertRows="0"/>
  <mergeCells count="6">
    <mergeCell ref="A1:F1"/>
    <mergeCell ref="D56:F56"/>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zoomScaleNormal="100" workbookViewId="0">
      <selection sqref="A1:F1"/>
    </sheetView>
  </sheetViews>
  <sheetFormatPr defaultRowHeight="15" x14ac:dyDescent="0.25"/>
  <cols>
    <col min="1" max="1" width="31.5703125" style="8" customWidth="1"/>
    <col min="2" max="2" width="29.140625" style="8" customWidth="1"/>
    <col min="3" max="6" width="12.5703125" style="8" customWidth="1"/>
    <col min="7" max="7" width="17.140625" style="8" customWidth="1"/>
    <col min="8" max="8" width="2.42578125" style="8" customWidth="1"/>
    <col min="9" max="16384" width="9.140625" style="8"/>
  </cols>
  <sheetData>
    <row r="1" spans="1:9" ht="24.75" customHeight="1" x14ac:dyDescent="0.25">
      <c r="A1" s="780" t="s">
        <v>227</v>
      </c>
      <c r="B1" s="780"/>
      <c r="C1" s="780"/>
      <c r="D1" s="780"/>
      <c r="E1" s="780"/>
      <c r="F1" s="780"/>
      <c r="G1" s="139">
        <f>+'Section A'!D3</f>
        <v>0</v>
      </c>
    </row>
    <row r="2" spans="1:9" ht="42" customHeight="1" x14ac:dyDescent="0.25">
      <c r="A2" s="681" t="s">
        <v>240</v>
      </c>
      <c r="B2" s="681"/>
      <c r="C2" s="681"/>
      <c r="D2" s="681"/>
      <c r="E2" s="681"/>
      <c r="F2" s="681"/>
      <c r="G2" s="681"/>
    </row>
    <row r="3" spans="1:9" x14ac:dyDescent="0.25">
      <c r="A3" s="14"/>
      <c r="B3" s="14"/>
      <c r="C3" s="14"/>
      <c r="D3" s="14"/>
      <c r="E3" s="14"/>
      <c r="F3" s="14"/>
      <c r="G3" s="14"/>
    </row>
    <row r="4" spans="1:9" x14ac:dyDescent="0.25">
      <c r="A4" s="779" t="s">
        <v>69</v>
      </c>
      <c r="B4" s="779"/>
      <c r="C4" s="779" t="s">
        <v>32</v>
      </c>
      <c r="D4" s="779"/>
      <c r="E4" s="779"/>
      <c r="F4" s="779"/>
      <c r="G4" s="779" t="s">
        <v>38</v>
      </c>
    </row>
    <row r="5" spans="1:9" x14ac:dyDescent="0.25">
      <c r="A5" s="779"/>
      <c r="B5" s="779"/>
      <c r="C5" s="111" t="s">
        <v>50</v>
      </c>
      <c r="D5" s="111" t="s">
        <v>49</v>
      </c>
      <c r="E5" s="111" t="s">
        <v>38</v>
      </c>
      <c r="F5" s="111" t="s">
        <v>37</v>
      </c>
      <c r="G5" s="779"/>
      <c r="I5" s="200" t="s">
        <v>316</v>
      </c>
    </row>
    <row r="6" spans="1:9" s="238" customFormat="1" x14ac:dyDescent="0.25">
      <c r="A6" s="264"/>
      <c r="B6" s="231"/>
      <c r="C6" s="231"/>
      <c r="D6" s="231"/>
      <c r="E6" s="231"/>
      <c r="F6" s="231"/>
      <c r="G6" s="234"/>
      <c r="I6" s="235"/>
    </row>
    <row r="7" spans="1:9" s="238" customFormat="1" x14ac:dyDescent="0.25">
      <c r="A7" s="266"/>
      <c r="B7" s="266"/>
      <c r="C7" s="267"/>
      <c r="D7" s="267"/>
      <c r="E7" s="265"/>
      <c r="F7" s="267"/>
      <c r="G7" s="234">
        <f>ROUND(+C7*E7*F7,2)</f>
        <v>0</v>
      </c>
      <c r="I7" s="235"/>
    </row>
    <row r="8" spans="1:9" s="238" customFormat="1" ht="17.25" x14ac:dyDescent="0.4">
      <c r="A8" s="266"/>
      <c r="B8" s="266"/>
      <c r="C8" s="267"/>
      <c r="D8" s="267"/>
      <c r="E8" s="265"/>
      <c r="F8" s="267"/>
      <c r="G8" s="237">
        <f>ROUND(+C8*E8*F8,2)</f>
        <v>0</v>
      </c>
      <c r="I8" s="235"/>
    </row>
    <row r="9" spans="1:9" s="238" customFormat="1" x14ac:dyDescent="0.25">
      <c r="A9" s="231"/>
      <c r="B9" s="231"/>
      <c r="C9" s="231"/>
      <c r="D9" s="231"/>
      <c r="E9" s="239"/>
      <c r="F9" s="240" t="s">
        <v>337</v>
      </c>
      <c r="G9" s="234">
        <f>ROUND(SUM(G7:G8),2)</f>
        <v>0</v>
      </c>
      <c r="I9" s="241" t="s">
        <v>330</v>
      </c>
    </row>
    <row r="10" spans="1:9" s="238" customFormat="1" x14ac:dyDescent="0.25">
      <c r="A10" s="231"/>
      <c r="B10" s="231"/>
      <c r="C10" s="231"/>
      <c r="D10" s="231"/>
      <c r="E10" s="557"/>
      <c r="F10" s="557"/>
      <c r="G10" s="234"/>
      <c r="I10" s="241"/>
    </row>
    <row r="11" spans="1:9" s="238" customFormat="1" x14ac:dyDescent="0.25">
      <c r="A11" s="266"/>
      <c r="B11" s="266"/>
      <c r="C11" s="267"/>
      <c r="D11" s="267"/>
      <c r="E11" s="265"/>
      <c r="F11" s="267"/>
      <c r="G11" s="234">
        <f>ROUND(+C11*E11*F11,2)</f>
        <v>0</v>
      </c>
      <c r="I11" s="235"/>
    </row>
    <row r="12" spans="1:9" s="238" customFormat="1" ht="17.25" x14ac:dyDescent="0.4">
      <c r="A12" s="266"/>
      <c r="B12" s="266"/>
      <c r="C12" s="267"/>
      <c r="D12" s="267"/>
      <c r="E12" s="265"/>
      <c r="F12" s="267"/>
      <c r="G12" s="237">
        <f>ROUND(+C12*E12*F12,2)</f>
        <v>0</v>
      </c>
      <c r="I12" s="235"/>
    </row>
    <row r="13" spans="1:9" s="238" customFormat="1" x14ac:dyDescent="0.25">
      <c r="A13" s="231"/>
      <c r="B13" s="231"/>
      <c r="C13" s="231"/>
      <c r="D13" s="231"/>
      <c r="E13" s="239"/>
      <c r="F13" s="240" t="s">
        <v>340</v>
      </c>
      <c r="G13" s="234">
        <f>ROUND(SUM(G11:G12),2)</f>
        <v>0</v>
      </c>
      <c r="I13" s="241" t="s">
        <v>330</v>
      </c>
    </row>
    <row r="14" spans="1:9" s="238" customFormat="1" x14ac:dyDescent="0.25">
      <c r="A14" s="231"/>
      <c r="B14" s="231"/>
      <c r="C14" s="231"/>
      <c r="D14" s="231"/>
      <c r="E14" s="232"/>
      <c r="F14" s="231"/>
      <c r="G14" s="232"/>
      <c r="I14" s="235"/>
    </row>
    <row r="15" spans="1:9" s="238" customFormat="1" ht="17.25" x14ac:dyDescent="0.4">
      <c r="A15" s="266"/>
      <c r="B15" s="266"/>
      <c r="C15" s="267"/>
      <c r="D15" s="267"/>
      <c r="E15" s="265"/>
      <c r="F15" s="267"/>
      <c r="G15" s="237">
        <f>ROUND(+C15*E15*F15,2)</f>
        <v>0</v>
      </c>
      <c r="I15" s="235"/>
    </row>
    <row r="16" spans="1:9" s="238" customFormat="1" x14ac:dyDescent="0.25">
      <c r="A16" s="231"/>
      <c r="B16" s="231"/>
      <c r="C16" s="231"/>
      <c r="D16" s="231"/>
      <c r="E16" s="244"/>
      <c r="F16" s="557" t="s">
        <v>338</v>
      </c>
      <c r="G16" s="234">
        <f>ROUND(+G15,2)</f>
        <v>0</v>
      </c>
      <c r="I16" s="241" t="s">
        <v>331</v>
      </c>
    </row>
    <row r="17" spans="1:9" s="238" customFormat="1" x14ac:dyDescent="0.25">
      <c r="A17" s="231"/>
      <c r="B17" s="231"/>
      <c r="C17" s="231"/>
      <c r="D17" s="231"/>
      <c r="E17" s="232"/>
      <c r="F17" s="231"/>
      <c r="G17" s="232"/>
      <c r="I17" s="235"/>
    </row>
    <row r="18" spans="1:9" s="238" customFormat="1" ht="17.25" x14ac:dyDescent="0.4">
      <c r="A18" s="266"/>
      <c r="B18" s="266"/>
      <c r="C18" s="267"/>
      <c r="D18" s="267"/>
      <c r="E18" s="265"/>
      <c r="F18" s="267"/>
      <c r="G18" s="237">
        <f>ROUND(+C18*E18*F18,2)</f>
        <v>0</v>
      </c>
      <c r="I18" s="235"/>
    </row>
    <row r="19" spans="1:9" s="238" customFormat="1" x14ac:dyDescent="0.25">
      <c r="A19" s="231"/>
      <c r="B19" s="231"/>
      <c r="C19" s="231"/>
      <c r="D19" s="231"/>
      <c r="E19" s="244"/>
      <c r="F19" s="557" t="s">
        <v>341</v>
      </c>
      <c r="G19" s="234">
        <f>ROUND(+G18,2)</f>
        <v>0</v>
      </c>
      <c r="I19" s="241" t="s">
        <v>331</v>
      </c>
    </row>
    <row r="20" spans="1:9" s="238" customFormat="1" x14ac:dyDescent="0.25">
      <c r="A20" s="231"/>
      <c r="B20" s="231"/>
      <c r="C20" s="231"/>
      <c r="D20" s="231"/>
      <c r="E20" s="557"/>
      <c r="F20" s="557"/>
      <c r="G20" s="234"/>
    </row>
    <row r="21" spans="1:9" s="238" customFormat="1" ht="17.25" x14ac:dyDescent="0.4">
      <c r="A21" s="266"/>
      <c r="B21" s="266"/>
      <c r="C21" s="267"/>
      <c r="D21" s="267"/>
      <c r="E21" s="265"/>
      <c r="F21" s="267"/>
      <c r="G21" s="237">
        <f>ROUND(+C21*E21*F21,2)</f>
        <v>0</v>
      </c>
    </row>
    <row r="22" spans="1:9" s="238" customFormat="1" x14ac:dyDescent="0.25">
      <c r="A22" s="231"/>
      <c r="B22" s="231"/>
      <c r="C22" s="231"/>
      <c r="D22" s="231"/>
      <c r="E22" s="244"/>
      <c r="F22" s="557" t="s">
        <v>339</v>
      </c>
      <c r="G22" s="234">
        <f>ROUND(+G21,2)</f>
        <v>0</v>
      </c>
      <c r="I22" s="241" t="s">
        <v>332</v>
      </c>
    </row>
    <row r="23" spans="1:9" s="238" customFormat="1" x14ac:dyDescent="0.25">
      <c r="A23" s="231"/>
      <c r="B23" s="231"/>
      <c r="C23" s="231"/>
      <c r="D23" s="231"/>
      <c r="E23" s="557"/>
      <c r="F23" s="557"/>
      <c r="G23" s="234"/>
    </row>
    <row r="24" spans="1:9" s="238" customFormat="1" ht="17.25" x14ac:dyDescent="0.4">
      <c r="A24" s="266"/>
      <c r="B24" s="266"/>
      <c r="C24" s="267"/>
      <c r="D24" s="267"/>
      <c r="E24" s="265"/>
      <c r="F24" s="267"/>
      <c r="G24" s="237">
        <f>ROUND(+C24*E24*F24,2)</f>
        <v>0</v>
      </c>
    </row>
    <row r="25" spans="1:9" s="238" customFormat="1" x14ac:dyDescent="0.25">
      <c r="A25" s="231"/>
      <c r="B25" s="231"/>
      <c r="C25" s="231"/>
      <c r="D25" s="231"/>
      <c r="E25" s="244"/>
      <c r="F25" s="557" t="s">
        <v>342</v>
      </c>
      <c r="G25" s="234">
        <f>ROUND(+G24,2)</f>
        <v>0</v>
      </c>
      <c r="I25" s="241" t="s">
        <v>332</v>
      </c>
    </row>
    <row r="26" spans="1:9" s="238" customFormat="1" x14ac:dyDescent="0.25">
      <c r="A26" s="231"/>
      <c r="B26" s="231"/>
      <c r="C26" s="231"/>
      <c r="D26" s="231"/>
      <c r="E26" s="557"/>
      <c r="F26" s="557"/>
      <c r="G26" s="234"/>
      <c r="I26" s="241"/>
    </row>
    <row r="27" spans="1:9" s="238" customFormat="1" ht="17.25" x14ac:dyDescent="0.4">
      <c r="A27" s="266"/>
      <c r="B27" s="266"/>
      <c r="C27" s="267"/>
      <c r="D27" s="267"/>
      <c r="E27" s="265"/>
      <c r="F27" s="267"/>
      <c r="G27" s="237">
        <f>ROUND(+C27*E27*F27,2)</f>
        <v>0</v>
      </c>
      <c r="I27" s="235"/>
    </row>
    <row r="28" spans="1:9" s="238" customFormat="1" x14ac:dyDescent="0.25">
      <c r="A28" s="231"/>
      <c r="B28" s="231"/>
      <c r="C28" s="231"/>
      <c r="D28" s="231"/>
      <c r="E28" s="244"/>
      <c r="F28" s="404" t="s">
        <v>386</v>
      </c>
      <c r="G28" s="234">
        <f>ROUND(+G27,2)</f>
        <v>0</v>
      </c>
      <c r="I28" s="241" t="s">
        <v>396</v>
      </c>
    </row>
    <row r="29" spans="1:9" s="238" customFormat="1" x14ac:dyDescent="0.25">
      <c r="A29" s="231"/>
      <c r="B29" s="231"/>
      <c r="C29" s="231"/>
      <c r="D29" s="231"/>
      <c r="E29" s="557"/>
      <c r="F29" s="400"/>
      <c r="G29" s="234"/>
    </row>
    <row r="30" spans="1:9" s="238" customFormat="1" ht="17.25" x14ac:dyDescent="0.4">
      <c r="A30" s="266"/>
      <c r="B30" s="266"/>
      <c r="C30" s="267"/>
      <c r="D30" s="267"/>
      <c r="E30" s="265"/>
      <c r="F30" s="267"/>
      <c r="G30" s="237">
        <f>ROUND(+C30*E30*F30,2)</f>
        <v>0</v>
      </c>
    </row>
    <row r="31" spans="1:9" s="238" customFormat="1" x14ac:dyDescent="0.25">
      <c r="A31" s="231"/>
      <c r="B31" s="231"/>
      <c r="C31" s="231"/>
      <c r="D31" s="231"/>
      <c r="E31" s="244"/>
      <c r="F31" s="404" t="s">
        <v>387</v>
      </c>
      <c r="G31" s="234">
        <f>ROUND(+G30,2)</f>
        <v>0</v>
      </c>
      <c r="I31" s="241" t="s">
        <v>396</v>
      </c>
    </row>
    <row r="32" spans="1:9" s="238" customFormat="1" x14ac:dyDescent="0.25">
      <c r="A32" s="231"/>
      <c r="B32" s="231"/>
      <c r="C32" s="231"/>
      <c r="D32" s="231"/>
      <c r="E32" s="231"/>
      <c r="F32" s="231"/>
      <c r="G32" s="232"/>
      <c r="I32" s="235"/>
    </row>
    <row r="33" spans="1:11" s="238" customFormat="1" x14ac:dyDescent="0.25">
      <c r="A33" s="246" t="s">
        <v>75</v>
      </c>
      <c r="B33" s="247"/>
      <c r="C33" s="247"/>
      <c r="D33" s="247"/>
      <c r="E33" s="247"/>
      <c r="F33" s="247"/>
      <c r="G33" s="248"/>
      <c r="I33" s="241" t="s">
        <v>320</v>
      </c>
    </row>
    <row r="34" spans="1:11" s="238" customFormat="1" ht="19.5" customHeight="1" x14ac:dyDescent="0.25">
      <c r="A34" s="282"/>
      <c r="B34" s="283"/>
      <c r="C34" s="283"/>
      <c r="D34" s="283"/>
      <c r="E34" s="283"/>
      <c r="F34" s="283"/>
      <c r="G34" s="284"/>
      <c r="I34" s="235"/>
    </row>
    <row r="35" spans="1:11" s="238" customFormat="1" x14ac:dyDescent="0.25">
      <c r="A35" s="253"/>
      <c r="B35" s="251"/>
      <c r="C35" s="251"/>
      <c r="D35" s="251"/>
      <c r="E35" s="251"/>
      <c r="F35" s="251"/>
      <c r="G35" s="252"/>
      <c r="I35" s="235"/>
    </row>
    <row r="36" spans="1:11" s="238" customFormat="1" x14ac:dyDescent="0.25">
      <c r="A36" s="253"/>
      <c r="B36" s="251"/>
      <c r="C36" s="251"/>
      <c r="D36" s="251"/>
      <c r="E36" s="251"/>
      <c r="F36" s="251"/>
      <c r="G36" s="252"/>
      <c r="I36" s="235"/>
    </row>
    <row r="37" spans="1:11" s="238" customFormat="1" x14ac:dyDescent="0.25">
      <c r="A37" s="253"/>
      <c r="B37" s="251"/>
      <c r="C37" s="251"/>
      <c r="D37" s="251"/>
      <c r="E37" s="251"/>
      <c r="F37" s="567" t="s">
        <v>337</v>
      </c>
      <c r="G37" s="289">
        <f>ROUND(G9,2)</f>
        <v>0</v>
      </c>
      <c r="I37" s="235"/>
      <c r="J37" s="559"/>
      <c r="K37" s="559"/>
    </row>
    <row r="38" spans="1:11" s="238" customFormat="1" x14ac:dyDescent="0.25">
      <c r="A38" s="254"/>
      <c r="B38" s="255"/>
      <c r="C38" s="255"/>
      <c r="D38" s="255"/>
      <c r="E38" s="256"/>
      <c r="F38" s="568" t="s">
        <v>340</v>
      </c>
      <c r="G38" s="289">
        <f>ROUND(G13,2)</f>
        <v>0</v>
      </c>
      <c r="I38" s="241" t="s">
        <v>333</v>
      </c>
      <c r="J38" s="559"/>
      <c r="K38" s="559"/>
    </row>
    <row r="39" spans="1:11" s="238" customFormat="1" x14ac:dyDescent="0.25"/>
    <row r="40" spans="1:11" s="238" customFormat="1" x14ac:dyDescent="0.25"/>
    <row r="41" spans="1:11" s="238" customFormat="1" x14ac:dyDescent="0.25">
      <c r="A41" s="246" t="s">
        <v>291</v>
      </c>
      <c r="B41" s="257"/>
      <c r="C41" s="258"/>
      <c r="D41" s="258"/>
      <c r="E41" s="258"/>
      <c r="F41" s="258"/>
      <c r="G41" s="262"/>
      <c r="I41" s="241" t="s">
        <v>320</v>
      </c>
    </row>
    <row r="42" spans="1:11" s="238" customFormat="1" x14ac:dyDescent="0.25">
      <c r="A42" s="249"/>
      <c r="B42" s="259"/>
      <c r="C42" s="259"/>
      <c r="D42" s="259"/>
      <c r="E42" s="259"/>
      <c r="F42" s="259"/>
      <c r="G42" s="263"/>
      <c r="I42" s="235"/>
    </row>
    <row r="43" spans="1:11" s="238" customFormat="1" x14ac:dyDescent="0.25">
      <c r="A43" s="249"/>
      <c r="B43" s="259"/>
      <c r="C43" s="259"/>
      <c r="D43" s="259"/>
      <c r="E43" s="259"/>
      <c r="F43" s="288" t="s">
        <v>344</v>
      </c>
      <c r="G43" s="289">
        <f>ROUND(+G16,2)</f>
        <v>0</v>
      </c>
      <c r="I43" s="235"/>
    </row>
    <row r="44" spans="1:11" s="238" customFormat="1" x14ac:dyDescent="0.25">
      <c r="A44" s="260"/>
      <c r="B44" s="261"/>
      <c r="C44" s="261"/>
      <c r="D44" s="261"/>
      <c r="E44" s="256"/>
      <c r="F44" s="288" t="s">
        <v>343</v>
      </c>
      <c r="G44" s="289">
        <f>ROUND(+G19,2)</f>
        <v>0</v>
      </c>
      <c r="I44" s="241" t="s">
        <v>334</v>
      </c>
    </row>
    <row r="45" spans="1:11" s="238" customFormat="1" x14ac:dyDescent="0.25">
      <c r="G45" s="566"/>
      <c r="I45" s="235"/>
    </row>
    <row r="46" spans="1:11" s="238" customFormat="1" x14ac:dyDescent="0.25">
      <c r="A46" s="246" t="s">
        <v>292</v>
      </c>
      <c r="B46" s="257"/>
      <c r="C46" s="258"/>
      <c r="D46" s="258"/>
      <c r="E46" s="258"/>
      <c r="F46" s="258"/>
      <c r="G46" s="262"/>
      <c r="I46" s="241" t="s">
        <v>320</v>
      </c>
    </row>
    <row r="47" spans="1:11" s="238" customFormat="1" x14ac:dyDescent="0.25">
      <c r="A47" s="249"/>
      <c r="B47" s="259"/>
      <c r="C47" s="259"/>
      <c r="D47" s="259"/>
      <c r="E47" s="259"/>
      <c r="F47" s="259"/>
      <c r="G47" s="263"/>
    </row>
    <row r="48" spans="1:11" s="238" customFormat="1" x14ac:dyDescent="0.25">
      <c r="A48" s="249"/>
      <c r="B48" s="259"/>
      <c r="C48" s="259"/>
      <c r="D48" s="259"/>
      <c r="E48" s="259"/>
      <c r="F48" s="288" t="s">
        <v>346</v>
      </c>
      <c r="G48" s="289">
        <f>ROUND(+G22,2)</f>
        <v>0</v>
      </c>
    </row>
    <row r="49" spans="1:9" s="238" customFormat="1" x14ac:dyDescent="0.25">
      <c r="A49" s="260"/>
      <c r="B49" s="261"/>
      <c r="C49" s="261"/>
      <c r="D49" s="261"/>
      <c r="E49" s="256"/>
      <c r="F49" s="288" t="s">
        <v>345</v>
      </c>
      <c r="G49" s="289">
        <f>ROUND(+G25,2)</f>
        <v>0</v>
      </c>
      <c r="I49" s="241" t="s">
        <v>335</v>
      </c>
    </row>
    <row r="50" spans="1:9" s="238" customFormat="1" x14ac:dyDescent="0.25">
      <c r="G50" s="566"/>
      <c r="I50" s="235"/>
    </row>
    <row r="51" spans="1:9" s="238" customFormat="1" x14ac:dyDescent="0.25">
      <c r="A51" s="246" t="s">
        <v>432</v>
      </c>
      <c r="B51" s="257"/>
      <c r="C51" s="258"/>
      <c r="D51" s="258"/>
      <c r="E51" s="258"/>
      <c r="F51" s="258"/>
      <c r="G51" s="262"/>
      <c r="I51" s="241" t="s">
        <v>320</v>
      </c>
    </row>
    <row r="52" spans="1:9" s="238" customFormat="1" x14ac:dyDescent="0.25">
      <c r="A52" s="249"/>
      <c r="B52" s="259"/>
      <c r="C52" s="259"/>
      <c r="D52" s="259"/>
      <c r="E52" s="259"/>
      <c r="F52" s="259"/>
      <c r="G52" s="263"/>
    </row>
    <row r="53" spans="1:9" s="238" customFormat="1" x14ac:dyDescent="0.25">
      <c r="A53" s="249"/>
      <c r="B53" s="259"/>
      <c r="C53" s="259"/>
      <c r="D53" s="259"/>
      <c r="E53" s="259"/>
      <c r="F53" s="588" t="s">
        <v>388</v>
      </c>
      <c r="G53" s="289">
        <f>ROUND(+G28,2)</f>
        <v>0</v>
      </c>
    </row>
    <row r="54" spans="1:9" s="238" customFormat="1" x14ac:dyDescent="0.25">
      <c r="A54" s="260"/>
      <c r="B54" s="261"/>
      <c r="C54" s="261"/>
      <c r="D54" s="261"/>
      <c r="E54" s="256"/>
      <c r="F54" s="588" t="s">
        <v>389</v>
      </c>
      <c r="G54" s="289">
        <f>ROUND(+G31,2)</f>
        <v>0</v>
      </c>
      <c r="I54" s="241" t="s">
        <v>397</v>
      </c>
    </row>
    <row r="55" spans="1:9" s="129" customFormat="1" x14ac:dyDescent="0.25">
      <c r="G55" s="31"/>
      <c r="I55" s="199"/>
    </row>
    <row r="56" spans="1:9" x14ac:dyDescent="0.25">
      <c r="D56" s="778" t="s">
        <v>76</v>
      </c>
      <c r="E56" s="778"/>
      <c r="F56" s="778"/>
      <c r="G56" s="156">
        <f>ROUND(G38+G44+G49+G37+G43+G48+G54+G53,2)</f>
        <v>0</v>
      </c>
      <c r="I56" s="418" t="s">
        <v>398</v>
      </c>
    </row>
  </sheetData>
  <sheetProtection sheet="1" objects="1" scenarios="1" formatCells="0" formatRows="0" insertRows="0"/>
  <mergeCells count="6">
    <mergeCell ref="A1:F1"/>
    <mergeCell ref="D56:F56"/>
    <mergeCell ref="A2:G2"/>
    <mergeCell ref="A4:B5"/>
    <mergeCell ref="C4:F4"/>
    <mergeCell ref="G4:G5"/>
  </mergeCells>
  <printOptions horizontalCentered="1"/>
  <pageMargins left="0.25" right="0.25" top="0.25" bottom="0.2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4"/>
  <sheetViews>
    <sheetView zoomScaleNormal="100" workbookViewId="0"/>
  </sheetViews>
  <sheetFormatPr defaultRowHeight="15" x14ac:dyDescent="0.25"/>
  <cols>
    <col min="1" max="1" width="2.28515625" style="8" customWidth="1"/>
    <col min="2" max="2" width="31.140625" style="8" customWidth="1"/>
    <col min="3" max="3" width="24.85546875" style="8" customWidth="1"/>
    <col min="4" max="7" width="14.5703125" style="8" customWidth="1"/>
    <col min="8" max="8" width="17.140625" style="8" customWidth="1"/>
    <col min="9" max="9" width="2.42578125" style="8" customWidth="1"/>
    <col min="10" max="16384" width="9.140625" style="8"/>
  </cols>
  <sheetData>
    <row r="1" spans="2:10" ht="27" customHeight="1" x14ac:dyDescent="0.25">
      <c r="B1" s="780" t="s">
        <v>227</v>
      </c>
      <c r="C1" s="780"/>
      <c r="D1" s="780"/>
      <c r="E1" s="780"/>
      <c r="F1" s="780"/>
      <c r="G1" s="780"/>
      <c r="H1" s="139">
        <f>+'Section A'!D3</f>
        <v>0</v>
      </c>
    </row>
    <row r="2" spans="2:10" ht="54.75" customHeight="1" x14ac:dyDescent="0.25">
      <c r="B2" s="781" t="s">
        <v>230</v>
      </c>
      <c r="C2" s="781"/>
      <c r="D2" s="781"/>
      <c r="E2" s="781"/>
      <c r="F2" s="781"/>
      <c r="G2" s="781"/>
      <c r="H2" s="781"/>
    </row>
    <row r="3" spans="2:10" ht="8.25" customHeight="1" x14ac:dyDescent="0.25">
      <c r="B3" s="14"/>
      <c r="C3" s="14"/>
      <c r="D3" s="14"/>
      <c r="E3" s="14"/>
      <c r="F3" s="14"/>
      <c r="G3" s="14"/>
      <c r="H3" s="14"/>
    </row>
    <row r="4" spans="2:10" x14ac:dyDescent="0.25">
      <c r="B4" s="779" t="s">
        <v>33</v>
      </c>
      <c r="C4" s="779" t="s">
        <v>34</v>
      </c>
      <c r="D4" s="779" t="s">
        <v>32</v>
      </c>
      <c r="E4" s="779"/>
      <c r="F4" s="779"/>
      <c r="G4" s="779"/>
      <c r="H4" s="779" t="s">
        <v>38</v>
      </c>
    </row>
    <row r="5" spans="2:10" ht="24" x14ac:dyDescent="0.25">
      <c r="B5" s="779"/>
      <c r="C5" s="779"/>
      <c r="D5" s="20" t="s">
        <v>35</v>
      </c>
      <c r="E5" s="20" t="s">
        <v>39</v>
      </c>
      <c r="F5" s="111" t="s">
        <v>36</v>
      </c>
      <c r="G5" s="111" t="s">
        <v>37</v>
      </c>
      <c r="H5" s="779"/>
      <c r="J5" s="202" t="s">
        <v>316</v>
      </c>
    </row>
    <row r="6" spans="2:10" s="238" customFormat="1" x14ac:dyDescent="0.25">
      <c r="B6" s="372"/>
      <c r="C6" s="372"/>
      <c r="D6" s="231"/>
      <c r="E6" s="231"/>
      <c r="F6" s="231"/>
      <c r="G6" s="231"/>
      <c r="H6" s="268"/>
      <c r="J6" s="235"/>
    </row>
    <row r="7" spans="2:10" s="238" customFormat="1" ht="17.25" x14ac:dyDescent="0.4">
      <c r="B7" s="559"/>
      <c r="C7" s="559"/>
      <c r="D7" s="602"/>
      <c r="E7" s="272"/>
      <c r="F7" s="273"/>
      <c r="G7" s="272"/>
      <c r="H7" s="274">
        <f>ROUND(+D7*F7*G7,2)</f>
        <v>0</v>
      </c>
      <c r="J7" s="235"/>
    </row>
    <row r="8" spans="2:10" s="238" customFormat="1" x14ac:dyDescent="0.25">
      <c r="B8" s="559"/>
      <c r="C8" s="559"/>
      <c r="D8" s="555"/>
      <c r="E8" s="272"/>
      <c r="F8" s="273"/>
      <c r="G8" s="240" t="s">
        <v>337</v>
      </c>
      <c r="H8" s="268">
        <f>ROUND(+H7,2)</f>
        <v>0</v>
      </c>
      <c r="J8" s="241" t="s">
        <v>317</v>
      </c>
    </row>
    <row r="9" spans="2:10" s="238" customFormat="1" x14ac:dyDescent="0.25">
      <c r="D9" s="550"/>
      <c r="E9" s="558"/>
      <c r="F9" s="557"/>
      <c r="G9" s="557"/>
      <c r="H9" s="234"/>
    </row>
    <row r="10" spans="2:10" s="238" customFormat="1" ht="17.25" x14ac:dyDescent="0.4">
      <c r="B10" s="559"/>
      <c r="C10" s="559"/>
      <c r="D10" s="602"/>
      <c r="E10" s="272"/>
      <c r="F10" s="273"/>
      <c r="G10" s="272"/>
      <c r="H10" s="274">
        <f>ROUND(+D10*F10*G10,2)</f>
        <v>0</v>
      </c>
      <c r="J10" s="235"/>
    </row>
    <row r="11" spans="2:10" s="238" customFormat="1" x14ac:dyDescent="0.25">
      <c r="B11" s="559"/>
      <c r="C11" s="559"/>
      <c r="D11" s="555"/>
      <c r="E11" s="272"/>
      <c r="F11" s="273"/>
      <c r="G11" s="240" t="s">
        <v>340</v>
      </c>
      <c r="H11" s="268">
        <f>ROUND(+H10,2)</f>
        <v>0</v>
      </c>
      <c r="J11" s="241" t="s">
        <v>317</v>
      </c>
    </row>
    <row r="12" spans="2:10" s="238" customFormat="1" x14ac:dyDescent="0.25">
      <c r="B12" s="231"/>
      <c r="C12" s="231"/>
      <c r="D12" s="548"/>
      <c r="E12" s="560"/>
      <c r="F12" s="276"/>
      <c r="G12" s="560"/>
      <c r="H12" s="277"/>
      <c r="J12" s="235"/>
    </row>
    <row r="13" spans="2:10" s="238" customFormat="1" ht="17.25" x14ac:dyDescent="0.4">
      <c r="B13" s="559"/>
      <c r="C13" s="559"/>
      <c r="D13" s="602"/>
      <c r="E13" s="272"/>
      <c r="F13" s="273"/>
      <c r="G13" s="272"/>
      <c r="H13" s="274">
        <f>ROUND(+D13*F13*G13,2)</f>
        <v>0</v>
      </c>
      <c r="J13" s="235"/>
    </row>
    <row r="14" spans="2:10" s="238" customFormat="1" x14ac:dyDescent="0.25">
      <c r="B14" s="266"/>
      <c r="C14" s="266"/>
      <c r="D14" s="556"/>
      <c r="E14" s="267"/>
      <c r="F14" s="557"/>
      <c r="G14" s="557" t="s">
        <v>338</v>
      </c>
      <c r="H14" s="268">
        <f>ROUND(+H13,2)</f>
        <v>0</v>
      </c>
      <c r="J14" s="241" t="s">
        <v>318</v>
      </c>
    </row>
    <row r="15" spans="2:10" s="238" customFormat="1" x14ac:dyDescent="0.25">
      <c r="B15" s="231"/>
      <c r="C15" s="231"/>
      <c r="D15" s="548"/>
      <c r="E15" s="560"/>
      <c r="F15" s="276"/>
      <c r="G15" s="560"/>
      <c r="H15" s="277"/>
      <c r="J15" s="235"/>
    </row>
    <row r="16" spans="2:10" s="238" customFormat="1" ht="17.25" x14ac:dyDescent="0.4">
      <c r="B16" s="559"/>
      <c r="C16" s="559"/>
      <c r="D16" s="602"/>
      <c r="E16" s="272"/>
      <c r="F16" s="273"/>
      <c r="G16" s="272"/>
      <c r="H16" s="274">
        <f>ROUND(+D16*F16*G16,2)</f>
        <v>0</v>
      </c>
      <c r="J16" s="235"/>
    </row>
    <row r="17" spans="2:10" s="238" customFormat="1" x14ac:dyDescent="0.25">
      <c r="B17" s="266"/>
      <c r="C17" s="266"/>
      <c r="D17" s="556"/>
      <c r="E17" s="267"/>
      <c r="F17" s="557"/>
      <c r="G17" s="557" t="s">
        <v>341</v>
      </c>
      <c r="H17" s="268">
        <f>ROUND(+H16,2)</f>
        <v>0</v>
      </c>
      <c r="J17" s="241" t="s">
        <v>318</v>
      </c>
    </row>
    <row r="18" spans="2:10" s="238" customFormat="1" x14ac:dyDescent="0.25">
      <c r="D18" s="550"/>
      <c r="E18" s="558"/>
      <c r="F18" s="280"/>
      <c r="G18" s="558"/>
      <c r="H18" s="242"/>
      <c r="J18" s="235"/>
    </row>
    <row r="19" spans="2:10" s="238" customFormat="1" ht="17.25" x14ac:dyDescent="0.4">
      <c r="B19" s="559"/>
      <c r="C19" s="559"/>
      <c r="D19" s="602"/>
      <c r="E19" s="272"/>
      <c r="F19" s="273"/>
      <c r="G19" s="272"/>
      <c r="H19" s="274">
        <f>ROUND(+D19*F19*G19,2)</f>
        <v>0</v>
      </c>
      <c r="J19" s="235"/>
    </row>
    <row r="20" spans="2:10" s="238" customFormat="1" x14ac:dyDescent="0.25">
      <c r="D20" s="550"/>
      <c r="E20" s="558"/>
      <c r="F20" s="244"/>
      <c r="G20" s="557" t="s">
        <v>339</v>
      </c>
      <c r="H20" s="268">
        <f>ROUND(+H19,2)</f>
        <v>0</v>
      </c>
      <c r="J20" s="241" t="s">
        <v>319</v>
      </c>
    </row>
    <row r="21" spans="2:10" s="238" customFormat="1" x14ac:dyDescent="0.25">
      <c r="D21" s="550"/>
      <c r="E21" s="558"/>
      <c r="F21" s="280"/>
      <c r="G21" s="558"/>
      <c r="H21" s="242"/>
      <c r="J21" s="235"/>
    </row>
    <row r="22" spans="2:10" s="238" customFormat="1" ht="17.25" x14ac:dyDescent="0.4">
      <c r="B22" s="559"/>
      <c r="C22" s="559"/>
      <c r="D22" s="602"/>
      <c r="E22" s="272"/>
      <c r="F22" s="273"/>
      <c r="G22" s="272"/>
      <c r="H22" s="274">
        <f>ROUND(+D22*F22*G22,2)</f>
        <v>0</v>
      </c>
      <c r="J22" s="235"/>
    </row>
    <row r="23" spans="2:10" s="238" customFormat="1" x14ac:dyDescent="0.25">
      <c r="D23" s="550"/>
      <c r="E23" s="558"/>
      <c r="F23" s="244"/>
      <c r="G23" s="557" t="s">
        <v>342</v>
      </c>
      <c r="H23" s="268">
        <f>ROUND(+H22,2)</f>
        <v>0</v>
      </c>
      <c r="J23" s="241" t="s">
        <v>319</v>
      </c>
    </row>
    <row r="24" spans="2:10" s="238" customFormat="1" x14ac:dyDescent="0.25">
      <c r="D24" s="550"/>
      <c r="E24" s="558"/>
      <c r="F24" s="280"/>
      <c r="G24" s="558"/>
      <c r="H24" s="242"/>
      <c r="J24" s="235"/>
    </row>
    <row r="25" spans="2:10" s="238" customFormat="1" ht="17.25" x14ac:dyDescent="0.4">
      <c r="B25" s="559"/>
      <c r="C25" s="559"/>
      <c r="D25" s="602"/>
      <c r="E25" s="272"/>
      <c r="F25" s="273"/>
      <c r="G25" s="272"/>
      <c r="H25" s="274">
        <f>ROUND(+D25*F25*G25,2)</f>
        <v>0</v>
      </c>
      <c r="J25" s="235"/>
    </row>
    <row r="26" spans="2:10" s="238" customFormat="1" x14ac:dyDescent="0.25">
      <c r="D26" s="550"/>
      <c r="E26" s="558"/>
      <c r="F26" s="244"/>
      <c r="G26" s="404" t="s">
        <v>386</v>
      </c>
      <c r="H26" s="268">
        <f>ROUND(+H25,2)</f>
        <v>0</v>
      </c>
      <c r="J26" s="241" t="s">
        <v>391</v>
      </c>
    </row>
    <row r="27" spans="2:10" s="238" customFormat="1" x14ac:dyDescent="0.25">
      <c r="D27" s="550"/>
      <c r="E27" s="558"/>
      <c r="F27" s="280"/>
      <c r="G27" s="400"/>
      <c r="H27" s="242"/>
      <c r="J27" s="235"/>
    </row>
    <row r="28" spans="2:10" s="238" customFormat="1" ht="17.25" x14ac:dyDescent="0.4">
      <c r="B28" s="559"/>
      <c r="C28" s="559"/>
      <c r="D28" s="602"/>
      <c r="E28" s="272"/>
      <c r="F28" s="273"/>
      <c r="G28" s="272"/>
      <c r="H28" s="274">
        <f>ROUND(+D28*F28*G28,2)</f>
        <v>0</v>
      </c>
      <c r="J28" s="235"/>
    </row>
    <row r="29" spans="2:10" s="238" customFormat="1" x14ac:dyDescent="0.25">
      <c r="D29" s="278"/>
      <c r="E29" s="558"/>
      <c r="F29" s="244"/>
      <c r="G29" s="404" t="s">
        <v>387</v>
      </c>
      <c r="H29" s="268">
        <f>ROUND(+H28,2)</f>
        <v>0</v>
      </c>
      <c r="J29" s="241" t="s">
        <v>391</v>
      </c>
    </row>
    <row r="30" spans="2:10" s="238" customFormat="1" x14ac:dyDescent="0.25">
      <c r="D30" s="278"/>
      <c r="E30" s="558"/>
      <c r="F30" s="280"/>
      <c r="G30" s="558"/>
      <c r="H30" s="242"/>
      <c r="J30" s="235"/>
    </row>
    <row r="31" spans="2:10" s="238" customFormat="1" x14ac:dyDescent="0.25">
      <c r="B31" s="246" t="s">
        <v>247</v>
      </c>
      <c r="C31" s="247"/>
      <c r="D31" s="247"/>
      <c r="E31" s="247"/>
      <c r="F31" s="247"/>
      <c r="G31" s="247"/>
      <c r="H31" s="248"/>
      <c r="J31" s="241" t="s">
        <v>320</v>
      </c>
    </row>
    <row r="32" spans="2:10" s="238" customFormat="1" ht="18.75" customHeight="1" x14ac:dyDescent="0.25">
      <c r="B32" s="282"/>
      <c r="C32" s="283"/>
      <c r="D32" s="283"/>
      <c r="E32" s="283"/>
      <c r="F32" s="283"/>
      <c r="G32" s="283"/>
      <c r="H32" s="284"/>
      <c r="J32" s="235"/>
    </row>
    <row r="33" spans="2:10" s="238" customFormat="1" x14ac:dyDescent="0.25">
      <c r="B33" s="253"/>
      <c r="C33" s="251"/>
      <c r="D33" s="251"/>
      <c r="E33" s="251"/>
      <c r="F33" s="251"/>
      <c r="G33" s="251"/>
      <c r="H33" s="252"/>
      <c r="J33" s="235"/>
    </row>
    <row r="34" spans="2:10" s="238" customFormat="1" x14ac:dyDescent="0.25">
      <c r="B34" s="253"/>
      <c r="C34" s="251"/>
      <c r="D34" s="251"/>
      <c r="E34" s="251"/>
      <c r="F34" s="251"/>
      <c r="G34" s="251"/>
      <c r="H34" s="252"/>
      <c r="J34" s="235"/>
    </row>
    <row r="35" spans="2:10" s="238" customFormat="1" x14ac:dyDescent="0.25">
      <c r="B35" s="253"/>
      <c r="C35" s="251"/>
      <c r="D35" s="251"/>
      <c r="E35" s="251"/>
      <c r="F35" s="251"/>
      <c r="G35" s="567" t="s">
        <v>337</v>
      </c>
      <c r="H35" s="289">
        <f>ROUND(+H8,2)</f>
        <v>0</v>
      </c>
      <c r="J35" s="235"/>
    </row>
    <row r="36" spans="2:10" s="238" customFormat="1" x14ac:dyDescent="0.25">
      <c r="B36" s="254"/>
      <c r="C36" s="255"/>
      <c r="D36" s="255"/>
      <c r="E36" s="255"/>
      <c r="F36" s="432"/>
      <c r="G36" s="568" t="s">
        <v>340</v>
      </c>
      <c r="H36" s="289">
        <f>ROUND(+H11,2)</f>
        <v>0</v>
      </c>
      <c r="J36" s="241" t="s">
        <v>321</v>
      </c>
    </row>
    <row r="37" spans="2:10" s="238" customFormat="1" x14ac:dyDescent="0.25"/>
    <row r="38" spans="2:10" s="238" customFormat="1" x14ac:dyDescent="0.25"/>
    <row r="39" spans="2:10" s="238" customFormat="1" x14ac:dyDescent="0.25">
      <c r="B39" s="246" t="s">
        <v>293</v>
      </c>
      <c r="C39" s="257"/>
      <c r="D39" s="258"/>
      <c r="E39" s="258"/>
      <c r="F39" s="258"/>
      <c r="G39" s="258"/>
      <c r="H39" s="262"/>
      <c r="J39" s="241" t="s">
        <v>320</v>
      </c>
    </row>
    <row r="40" spans="2:10" s="238" customFormat="1" x14ac:dyDescent="0.25">
      <c r="B40" s="249"/>
      <c r="C40" s="259"/>
      <c r="D40" s="259"/>
      <c r="E40" s="259"/>
      <c r="F40" s="259"/>
      <c r="G40" s="259"/>
      <c r="H40" s="263"/>
      <c r="J40" s="235"/>
    </row>
    <row r="41" spans="2:10" s="238" customFormat="1" x14ac:dyDescent="0.25">
      <c r="B41" s="249"/>
      <c r="C41" s="259"/>
      <c r="D41" s="259"/>
      <c r="E41" s="259"/>
      <c r="F41" s="259"/>
      <c r="G41" s="288" t="s">
        <v>344</v>
      </c>
      <c r="H41" s="289">
        <f>ROUND(+H14,2)</f>
        <v>0</v>
      </c>
      <c r="J41" s="235"/>
    </row>
    <row r="42" spans="2:10" s="238" customFormat="1" x14ac:dyDescent="0.25">
      <c r="B42" s="260"/>
      <c r="C42" s="261"/>
      <c r="D42" s="261"/>
      <c r="E42" s="261"/>
      <c r="F42" s="281"/>
      <c r="G42" s="288" t="s">
        <v>343</v>
      </c>
      <c r="H42" s="289">
        <f>ROUND(+H17,2)</f>
        <v>0</v>
      </c>
      <c r="J42" s="241" t="s">
        <v>322</v>
      </c>
    </row>
    <row r="43" spans="2:10" s="238" customFormat="1" x14ac:dyDescent="0.25">
      <c r="H43" s="566"/>
      <c r="J43" s="235"/>
    </row>
    <row r="44" spans="2:10" s="238" customFormat="1" x14ac:dyDescent="0.25">
      <c r="B44" s="246" t="s">
        <v>294</v>
      </c>
      <c r="C44" s="257"/>
      <c r="D44" s="258"/>
      <c r="E44" s="258"/>
      <c r="F44" s="258"/>
      <c r="G44" s="258"/>
      <c r="H44" s="262"/>
      <c r="J44" s="241" t="s">
        <v>320</v>
      </c>
    </row>
    <row r="45" spans="2:10" s="238" customFormat="1" x14ac:dyDescent="0.25">
      <c r="B45" s="249"/>
      <c r="C45" s="259"/>
      <c r="D45" s="259"/>
      <c r="E45" s="259"/>
      <c r="F45" s="259"/>
      <c r="G45" s="259"/>
      <c r="H45" s="263"/>
      <c r="J45" s="235"/>
    </row>
    <row r="46" spans="2:10" s="238" customFormat="1" x14ac:dyDescent="0.25">
      <c r="B46" s="249"/>
      <c r="C46" s="259"/>
      <c r="D46" s="259"/>
      <c r="E46" s="259"/>
      <c r="F46" s="259"/>
      <c r="G46" s="288" t="s">
        <v>346</v>
      </c>
      <c r="H46" s="289">
        <f>ROUND(+H20,2)</f>
        <v>0</v>
      </c>
      <c r="J46" s="235"/>
    </row>
    <row r="47" spans="2:10" s="238" customFormat="1" x14ac:dyDescent="0.25">
      <c r="B47" s="260"/>
      <c r="C47" s="261"/>
      <c r="D47" s="261"/>
      <c r="E47" s="261"/>
      <c r="F47" s="281"/>
      <c r="G47" s="288" t="s">
        <v>345</v>
      </c>
      <c r="H47" s="289">
        <f>ROUND(+H23,2)</f>
        <v>0</v>
      </c>
      <c r="J47" s="241" t="s">
        <v>323</v>
      </c>
    </row>
    <row r="48" spans="2:10" s="238" customFormat="1" x14ac:dyDescent="0.25">
      <c r="H48" s="566"/>
      <c r="J48" s="235"/>
    </row>
    <row r="49" spans="2:10" s="238" customFormat="1" x14ac:dyDescent="0.25">
      <c r="B49" s="246" t="s">
        <v>431</v>
      </c>
      <c r="C49" s="257"/>
      <c r="D49" s="258"/>
      <c r="E49" s="258"/>
      <c r="F49" s="258"/>
      <c r="G49" s="258"/>
      <c r="H49" s="262"/>
      <c r="J49" s="241" t="s">
        <v>320</v>
      </c>
    </row>
    <row r="50" spans="2:10" s="238" customFormat="1" x14ac:dyDescent="0.25">
      <c r="B50" s="249"/>
      <c r="C50" s="259"/>
      <c r="D50" s="259"/>
      <c r="E50" s="259"/>
      <c r="F50" s="259"/>
      <c r="G50" s="259"/>
      <c r="H50" s="263"/>
      <c r="J50" s="235"/>
    </row>
    <row r="51" spans="2:10" s="238" customFormat="1" x14ac:dyDescent="0.25">
      <c r="B51" s="249"/>
      <c r="C51" s="259"/>
      <c r="D51" s="259"/>
      <c r="E51" s="259"/>
      <c r="F51" s="259"/>
      <c r="G51" s="588" t="s">
        <v>388</v>
      </c>
      <c r="H51" s="289">
        <f>ROUND(+H26,2)</f>
        <v>0</v>
      </c>
      <c r="J51" s="235"/>
    </row>
    <row r="52" spans="2:10" s="238" customFormat="1" x14ac:dyDescent="0.25">
      <c r="B52" s="260"/>
      <c r="C52" s="261"/>
      <c r="D52" s="261"/>
      <c r="E52" s="261"/>
      <c r="F52" s="281"/>
      <c r="G52" s="588" t="s">
        <v>389</v>
      </c>
      <c r="H52" s="289">
        <f>ROUND(+H29,2)</f>
        <v>0</v>
      </c>
      <c r="J52" s="241" t="s">
        <v>390</v>
      </c>
    </row>
    <row r="53" spans="2:10" x14ac:dyDescent="0.25">
      <c r="H53" s="31"/>
      <c r="J53" s="201"/>
    </row>
    <row r="54" spans="2:10" x14ac:dyDescent="0.25">
      <c r="E54" s="778" t="s">
        <v>77</v>
      </c>
      <c r="F54" s="778"/>
      <c r="G54" s="778"/>
      <c r="H54" s="156">
        <f>ROUND(H36+H42+H47+H52+H51+H46+H41+H35,2)</f>
        <v>0</v>
      </c>
      <c r="J54" s="418" t="s">
        <v>399</v>
      </c>
    </row>
  </sheetData>
  <sheetProtection sheet="1" objects="1" scenarios="1" formatCells="0" formatRows="0" insertRows="0"/>
  <mergeCells count="7">
    <mergeCell ref="B1:G1"/>
    <mergeCell ref="E54:G54"/>
    <mergeCell ref="B2:H2"/>
    <mergeCell ref="B4:B5"/>
    <mergeCell ref="C4:C5"/>
    <mergeCell ref="D4:G4"/>
    <mergeCell ref="H4:H5"/>
  </mergeCells>
  <printOptions horizontalCentered="1"/>
  <pageMargins left="0.25" right="0.25" top="0.25" bottom="0.2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workbookViewId="0">
      <selection sqref="A1:F1"/>
    </sheetView>
  </sheetViews>
  <sheetFormatPr defaultRowHeight="15" x14ac:dyDescent="0.25"/>
  <cols>
    <col min="1" max="2" width="21.7109375" style="8" customWidth="1"/>
    <col min="3" max="6" width="15.28515625" style="8" customWidth="1"/>
    <col min="7" max="7" width="17" style="8" customWidth="1"/>
    <col min="8" max="8" width="2.7109375" style="8" customWidth="1"/>
    <col min="9" max="16384" width="9.140625" style="8"/>
  </cols>
  <sheetData>
    <row r="1" spans="1:9" ht="20.25" customHeight="1" x14ac:dyDescent="0.25">
      <c r="A1" s="803" t="s">
        <v>227</v>
      </c>
      <c r="B1" s="803"/>
      <c r="C1" s="803"/>
      <c r="D1" s="803"/>
      <c r="E1" s="803"/>
      <c r="F1" s="803"/>
      <c r="G1" s="488">
        <f>+'Section A'!D3</f>
        <v>0</v>
      </c>
    </row>
    <row r="2" spans="1:9" ht="48" customHeight="1" x14ac:dyDescent="0.25">
      <c r="A2" s="827" t="s">
        <v>241</v>
      </c>
      <c r="B2" s="827"/>
      <c r="C2" s="827"/>
      <c r="D2" s="827"/>
      <c r="E2" s="827"/>
      <c r="F2" s="827"/>
      <c r="G2" s="827"/>
    </row>
    <row r="3" spans="1:9" x14ac:dyDescent="0.25">
      <c r="A3" s="489"/>
      <c r="B3" s="489"/>
      <c r="C3" s="489"/>
      <c r="D3" s="489"/>
      <c r="E3" s="489"/>
      <c r="F3" s="489"/>
      <c r="G3" s="489"/>
    </row>
    <row r="4" spans="1:9" x14ac:dyDescent="0.25">
      <c r="A4" s="828" t="s">
        <v>69</v>
      </c>
      <c r="B4" s="828"/>
      <c r="C4" s="828" t="s">
        <v>32</v>
      </c>
      <c r="D4" s="828"/>
      <c r="E4" s="828"/>
      <c r="F4" s="828"/>
      <c r="G4" s="828" t="s">
        <v>38</v>
      </c>
    </row>
    <row r="5" spans="1:9" x14ac:dyDescent="0.25">
      <c r="A5" s="828"/>
      <c r="B5" s="828"/>
      <c r="C5" s="490" t="s">
        <v>50</v>
      </c>
      <c r="D5" s="490" t="s">
        <v>49</v>
      </c>
      <c r="E5" s="490" t="s">
        <v>38</v>
      </c>
      <c r="F5" s="490" t="s">
        <v>37</v>
      </c>
      <c r="G5" s="828"/>
      <c r="I5" s="206" t="s">
        <v>316</v>
      </c>
    </row>
    <row r="6" spans="1:9" x14ac:dyDescent="0.25">
      <c r="A6" s="491"/>
      <c r="B6" s="489"/>
      <c r="C6" s="489"/>
      <c r="D6" s="489"/>
      <c r="E6" s="489"/>
      <c r="F6" s="489"/>
      <c r="G6" s="492"/>
      <c r="I6" s="203"/>
    </row>
    <row r="7" spans="1:9" s="214" customFormat="1" x14ac:dyDescent="0.25">
      <c r="A7" s="493"/>
      <c r="B7" s="493"/>
      <c r="C7" s="494"/>
      <c r="D7" s="494"/>
      <c r="E7" s="492"/>
      <c r="F7" s="494"/>
      <c r="G7" s="495">
        <f>ROUND(+C7*E7*F7,2)</f>
        <v>0</v>
      </c>
      <c r="I7" s="396"/>
    </row>
    <row r="8" spans="1:9" s="214" customFormat="1" x14ac:dyDescent="0.25">
      <c r="A8" s="493"/>
      <c r="B8" s="493"/>
      <c r="C8" s="494"/>
      <c r="D8" s="494"/>
      <c r="E8" s="492"/>
      <c r="F8" s="494"/>
      <c r="G8" s="495">
        <f>ROUND(+C8*E8*F8,2)</f>
        <v>0</v>
      </c>
      <c r="I8" s="396"/>
    </row>
    <row r="9" spans="1:9" s="214" customFormat="1" ht="17.25" x14ac:dyDescent="0.4">
      <c r="A9" s="493"/>
      <c r="B9" s="493"/>
      <c r="C9" s="494"/>
      <c r="D9" s="494"/>
      <c r="E9" s="492"/>
      <c r="F9" s="494"/>
      <c r="G9" s="496">
        <f>ROUND(+C9*E9*F9,2)</f>
        <v>0</v>
      </c>
      <c r="I9" s="396"/>
    </row>
    <row r="10" spans="1:9" s="214" customFormat="1" x14ac:dyDescent="0.25">
      <c r="A10" s="489"/>
      <c r="B10" s="489"/>
      <c r="C10" s="489"/>
      <c r="D10" s="489"/>
      <c r="E10" s="497"/>
      <c r="F10" s="498" t="s">
        <v>274</v>
      </c>
      <c r="G10" s="499">
        <f>ROUND(SUM(G7:G9),2)</f>
        <v>0</v>
      </c>
      <c r="I10" s="397" t="s">
        <v>330</v>
      </c>
    </row>
    <row r="11" spans="1:9" s="238" customFormat="1" x14ac:dyDescent="0.25">
      <c r="A11" s="489"/>
      <c r="B11" s="489"/>
      <c r="C11" s="489"/>
      <c r="D11" s="489"/>
      <c r="E11" s="497"/>
      <c r="F11" s="489"/>
      <c r="G11" s="497"/>
      <c r="I11" s="235"/>
    </row>
    <row r="12" spans="1:9" s="238" customFormat="1" ht="17.25" x14ac:dyDescent="0.4">
      <c r="A12" s="493"/>
      <c r="B12" s="493"/>
      <c r="C12" s="494"/>
      <c r="D12" s="494"/>
      <c r="E12" s="492"/>
      <c r="F12" s="494"/>
      <c r="G12" s="496">
        <f>ROUND(+C12*E12*F12,2)</f>
        <v>0</v>
      </c>
      <c r="I12" s="235"/>
    </row>
    <row r="13" spans="1:9" s="238" customFormat="1" x14ac:dyDescent="0.25">
      <c r="A13" s="489"/>
      <c r="B13" s="489"/>
      <c r="C13" s="489"/>
      <c r="D13" s="489"/>
      <c r="E13" s="500"/>
      <c r="F13" s="501" t="s">
        <v>338</v>
      </c>
      <c r="G13" s="495">
        <f>ROUND(+G12,2)</f>
        <v>0</v>
      </c>
      <c r="I13" s="241" t="s">
        <v>331</v>
      </c>
    </row>
    <row r="14" spans="1:9" s="238" customFormat="1" x14ac:dyDescent="0.25">
      <c r="A14" s="489"/>
      <c r="B14" s="489"/>
      <c r="C14" s="489"/>
      <c r="D14" s="489"/>
      <c r="E14" s="497"/>
      <c r="F14" s="502"/>
      <c r="G14" s="497"/>
      <c r="I14" s="235"/>
    </row>
    <row r="15" spans="1:9" s="238" customFormat="1" ht="17.25" x14ac:dyDescent="0.4">
      <c r="A15" s="493"/>
      <c r="B15" s="493"/>
      <c r="C15" s="494"/>
      <c r="D15" s="494"/>
      <c r="E15" s="492"/>
      <c r="F15" s="494"/>
      <c r="G15" s="496">
        <f>ROUND(+C15*E15*F15,2)</f>
        <v>0</v>
      </c>
      <c r="I15" s="235"/>
    </row>
    <row r="16" spans="1:9" s="238" customFormat="1" x14ac:dyDescent="0.25">
      <c r="A16" s="489"/>
      <c r="B16" s="489"/>
      <c r="C16" s="489"/>
      <c r="D16" s="489"/>
      <c r="E16" s="500"/>
      <c r="F16" s="501" t="s">
        <v>341</v>
      </c>
      <c r="G16" s="495">
        <f>ROUND(+G15,2)</f>
        <v>0</v>
      </c>
      <c r="I16" s="241" t="s">
        <v>331</v>
      </c>
    </row>
    <row r="17" spans="1:9" s="238" customFormat="1" x14ac:dyDescent="0.25">
      <c r="A17" s="489"/>
      <c r="B17" s="489"/>
      <c r="C17" s="489"/>
      <c r="D17" s="489"/>
      <c r="E17" s="497"/>
      <c r="F17" s="503"/>
      <c r="G17" s="497"/>
      <c r="I17" s="235"/>
    </row>
    <row r="18" spans="1:9" s="238" customFormat="1" ht="17.25" x14ac:dyDescent="0.4">
      <c r="A18" s="493"/>
      <c r="B18" s="493"/>
      <c r="C18" s="494"/>
      <c r="D18" s="494"/>
      <c r="E18" s="492"/>
      <c r="F18" s="494"/>
      <c r="G18" s="496">
        <f>ROUND(+C18*E18*F18,2)</f>
        <v>0</v>
      </c>
    </row>
    <row r="19" spans="1:9" s="238" customFormat="1" x14ac:dyDescent="0.25">
      <c r="A19" s="489"/>
      <c r="B19" s="489"/>
      <c r="C19" s="489"/>
      <c r="D19" s="489"/>
      <c r="E19" s="500"/>
      <c r="F19" s="501" t="s">
        <v>339</v>
      </c>
      <c r="G19" s="495">
        <f>ROUND(+G18,2)</f>
        <v>0</v>
      </c>
      <c r="I19" s="241" t="s">
        <v>332</v>
      </c>
    </row>
    <row r="20" spans="1:9" s="238" customFormat="1" x14ac:dyDescent="0.25">
      <c r="A20" s="489"/>
      <c r="B20" s="489"/>
      <c r="C20" s="489"/>
      <c r="D20" s="489"/>
      <c r="E20" s="497"/>
      <c r="F20" s="503"/>
      <c r="G20" s="497"/>
      <c r="I20" s="235"/>
    </row>
    <row r="21" spans="1:9" s="238" customFormat="1" ht="17.25" x14ac:dyDescent="0.4">
      <c r="A21" s="493"/>
      <c r="B21" s="493"/>
      <c r="C21" s="494"/>
      <c r="D21" s="494"/>
      <c r="E21" s="492"/>
      <c r="F21" s="494"/>
      <c r="G21" s="496">
        <f>ROUND(+C21*E21*F21,2)</f>
        <v>0</v>
      </c>
    </row>
    <row r="22" spans="1:9" s="238" customFormat="1" x14ac:dyDescent="0.25">
      <c r="A22" s="489"/>
      <c r="B22" s="489"/>
      <c r="C22" s="489"/>
      <c r="D22" s="489"/>
      <c r="E22" s="500"/>
      <c r="F22" s="501" t="s">
        <v>342</v>
      </c>
      <c r="G22" s="495">
        <f>ROUND(+G21,2)</f>
        <v>0</v>
      </c>
      <c r="I22" s="241" t="s">
        <v>332</v>
      </c>
    </row>
    <row r="23" spans="1:9" s="238" customFormat="1" x14ac:dyDescent="0.25">
      <c r="A23" s="489"/>
      <c r="B23" s="489"/>
      <c r="C23" s="489"/>
      <c r="D23" s="489"/>
      <c r="E23" s="497"/>
      <c r="F23" s="503"/>
      <c r="G23" s="497"/>
      <c r="I23" s="235"/>
    </row>
    <row r="24" spans="1:9" s="238" customFormat="1" ht="17.25" x14ac:dyDescent="0.4">
      <c r="A24" s="493"/>
      <c r="B24" s="493"/>
      <c r="C24" s="494"/>
      <c r="D24" s="494"/>
      <c r="E24" s="492"/>
      <c r="F24" s="494"/>
      <c r="G24" s="496">
        <f>ROUND(+C24*E24*F24,2)</f>
        <v>0</v>
      </c>
    </row>
    <row r="25" spans="1:9" s="238" customFormat="1" x14ac:dyDescent="0.25">
      <c r="A25" s="489"/>
      <c r="B25" s="489"/>
      <c r="C25" s="489"/>
      <c r="D25" s="489"/>
      <c r="E25" s="500"/>
      <c r="F25" s="501" t="s">
        <v>386</v>
      </c>
      <c r="G25" s="495">
        <f>ROUND(+G24,2)</f>
        <v>0</v>
      </c>
      <c r="I25" s="241" t="s">
        <v>396</v>
      </c>
    </row>
    <row r="26" spans="1:9" s="238" customFormat="1" x14ac:dyDescent="0.25">
      <c r="A26" s="489"/>
      <c r="B26" s="489"/>
      <c r="C26" s="489"/>
      <c r="D26" s="489"/>
      <c r="E26" s="497"/>
      <c r="F26" s="504"/>
      <c r="G26" s="497"/>
      <c r="I26" s="235"/>
    </row>
    <row r="27" spans="1:9" s="238" customFormat="1" ht="17.25" x14ac:dyDescent="0.4">
      <c r="A27" s="493"/>
      <c r="B27" s="493"/>
      <c r="C27" s="494"/>
      <c r="D27" s="494"/>
      <c r="E27" s="492"/>
      <c r="F27" s="494"/>
      <c r="G27" s="496">
        <f>ROUND(+C27*E27*F27,2)</f>
        <v>0</v>
      </c>
    </row>
    <row r="28" spans="1:9" s="238" customFormat="1" x14ac:dyDescent="0.25">
      <c r="A28" s="489"/>
      <c r="B28" s="489"/>
      <c r="C28" s="489"/>
      <c r="D28" s="489"/>
      <c r="E28" s="500"/>
      <c r="F28" s="501" t="s">
        <v>387</v>
      </c>
      <c r="G28" s="495">
        <f>ROUND(+G27,2)</f>
        <v>0</v>
      </c>
      <c r="I28" s="241" t="s">
        <v>396</v>
      </c>
    </row>
    <row r="29" spans="1:9" s="238" customFormat="1" x14ac:dyDescent="0.25">
      <c r="A29" s="489"/>
      <c r="B29" s="489"/>
      <c r="C29" s="489"/>
      <c r="D29" s="489"/>
      <c r="E29" s="489"/>
      <c r="F29" s="489"/>
      <c r="G29" s="497"/>
      <c r="I29" s="235"/>
    </row>
    <row r="30" spans="1:9" x14ac:dyDescent="0.25">
      <c r="A30" s="505" t="s">
        <v>89</v>
      </c>
      <c r="B30" s="506"/>
      <c r="C30" s="506"/>
      <c r="D30" s="506"/>
      <c r="E30" s="506"/>
      <c r="F30" s="506"/>
      <c r="G30" s="507"/>
      <c r="I30" s="206" t="s">
        <v>320</v>
      </c>
    </row>
    <row r="31" spans="1:9" x14ac:dyDescent="0.25">
      <c r="A31" s="508"/>
      <c r="B31" s="509"/>
      <c r="C31" s="509"/>
      <c r="D31" s="509"/>
      <c r="E31" s="509"/>
      <c r="F31" s="510"/>
      <c r="G31" s="511"/>
      <c r="I31" s="203"/>
    </row>
    <row r="32" spans="1:9" x14ac:dyDescent="0.25">
      <c r="A32" s="512"/>
      <c r="B32" s="510"/>
      <c r="C32" s="510"/>
      <c r="D32" s="510"/>
      <c r="E32" s="510"/>
      <c r="F32" s="510"/>
      <c r="G32" s="511"/>
      <c r="I32" s="203"/>
    </row>
    <row r="33" spans="1:9" x14ac:dyDescent="0.25">
      <c r="A33" s="512"/>
      <c r="B33" s="510"/>
      <c r="C33" s="510"/>
      <c r="D33" s="510"/>
      <c r="E33" s="510"/>
      <c r="F33" s="510"/>
      <c r="G33" s="511"/>
      <c r="I33" s="203"/>
    </row>
    <row r="34" spans="1:9" x14ac:dyDescent="0.25">
      <c r="A34" s="512"/>
      <c r="B34" s="510"/>
      <c r="C34" s="510"/>
      <c r="D34" s="510"/>
      <c r="E34" s="510"/>
      <c r="F34" s="510"/>
      <c r="G34" s="511"/>
      <c r="I34" s="203"/>
    </row>
    <row r="35" spans="1:9" x14ac:dyDescent="0.25">
      <c r="A35" s="513"/>
      <c r="B35" s="514"/>
      <c r="C35" s="514"/>
      <c r="D35" s="514"/>
      <c r="E35" s="515"/>
      <c r="F35" s="516" t="s">
        <v>274</v>
      </c>
      <c r="G35" s="517">
        <f>ROUND(+G10,2)</f>
        <v>0</v>
      </c>
      <c r="I35" s="206" t="s">
        <v>333</v>
      </c>
    </row>
    <row r="36" spans="1:9" x14ac:dyDescent="0.25">
      <c r="A36" s="518"/>
      <c r="B36" s="518"/>
      <c r="C36" s="518"/>
      <c r="D36" s="518"/>
      <c r="E36" s="518"/>
      <c r="F36" s="518"/>
      <c r="G36" s="518"/>
      <c r="I36" s="205"/>
    </row>
    <row r="37" spans="1:9" x14ac:dyDescent="0.25">
      <c r="A37" s="518"/>
      <c r="B37" s="518"/>
      <c r="C37" s="518"/>
      <c r="D37" s="518"/>
      <c r="E37" s="518"/>
      <c r="F37" s="518"/>
      <c r="G37" s="518"/>
      <c r="I37" s="205"/>
    </row>
    <row r="38" spans="1:9" x14ac:dyDescent="0.25">
      <c r="A38" s="505" t="s">
        <v>295</v>
      </c>
      <c r="B38" s="519"/>
      <c r="C38" s="520"/>
      <c r="D38" s="520"/>
      <c r="E38" s="520"/>
      <c r="F38" s="520"/>
      <c r="G38" s="521"/>
      <c r="I38" s="206" t="s">
        <v>320</v>
      </c>
    </row>
    <row r="39" spans="1:9" x14ac:dyDescent="0.25">
      <c r="A39" s="522"/>
      <c r="B39" s="523"/>
      <c r="C39" s="523"/>
      <c r="D39" s="523"/>
      <c r="E39" s="523"/>
      <c r="F39" s="523"/>
      <c r="G39" s="524"/>
      <c r="I39" s="203"/>
    </row>
    <row r="40" spans="1:9" s="209" customFormat="1" x14ac:dyDescent="0.25">
      <c r="A40" s="522"/>
      <c r="B40" s="523"/>
      <c r="C40" s="523"/>
      <c r="D40" s="523"/>
      <c r="E40" s="523"/>
      <c r="F40" s="525" t="s">
        <v>344</v>
      </c>
      <c r="G40" s="517">
        <f>ROUND(+G13,2)</f>
        <v>0</v>
      </c>
      <c r="I40" s="210"/>
    </row>
    <row r="41" spans="1:9" x14ac:dyDescent="0.25">
      <c r="A41" s="526"/>
      <c r="B41" s="527"/>
      <c r="C41" s="527"/>
      <c r="D41" s="527"/>
      <c r="E41" s="515"/>
      <c r="F41" s="525" t="s">
        <v>343</v>
      </c>
      <c r="G41" s="517">
        <f>ROUND(+G16,2)</f>
        <v>0</v>
      </c>
      <c r="I41" s="206" t="s">
        <v>334</v>
      </c>
    </row>
    <row r="42" spans="1:9" x14ac:dyDescent="0.25">
      <c r="A42" s="518"/>
      <c r="B42" s="518"/>
      <c r="C42" s="518"/>
      <c r="D42" s="518"/>
      <c r="E42" s="518"/>
      <c r="F42" s="518"/>
      <c r="G42" s="528"/>
      <c r="I42" s="203"/>
    </row>
    <row r="43" spans="1:9" s="129" customFormat="1" x14ac:dyDescent="0.25">
      <c r="A43" s="505" t="s">
        <v>296</v>
      </c>
      <c r="B43" s="519"/>
      <c r="C43" s="520"/>
      <c r="D43" s="520"/>
      <c r="E43" s="520"/>
      <c r="F43" s="520"/>
      <c r="G43" s="521"/>
      <c r="I43" s="206" t="s">
        <v>320</v>
      </c>
    </row>
    <row r="44" spans="1:9" s="129" customFormat="1" x14ac:dyDescent="0.25">
      <c r="A44" s="522"/>
      <c r="B44" s="523"/>
      <c r="C44" s="523"/>
      <c r="D44" s="523"/>
      <c r="E44" s="523"/>
      <c r="F44" s="523"/>
      <c r="G44" s="524"/>
      <c r="I44" s="204"/>
    </row>
    <row r="45" spans="1:9" s="209" customFormat="1" x14ac:dyDescent="0.25">
      <c r="A45" s="522"/>
      <c r="B45" s="523"/>
      <c r="C45" s="523"/>
      <c r="D45" s="523"/>
      <c r="E45" s="523"/>
      <c r="F45" s="525" t="s">
        <v>346</v>
      </c>
      <c r="G45" s="517">
        <f>ROUND(+G19,2)</f>
        <v>0</v>
      </c>
    </row>
    <row r="46" spans="1:9" s="129" customFormat="1" x14ac:dyDescent="0.25">
      <c r="A46" s="526"/>
      <c r="B46" s="527"/>
      <c r="C46" s="527"/>
      <c r="D46" s="527"/>
      <c r="E46" s="515"/>
      <c r="F46" s="525" t="s">
        <v>345</v>
      </c>
      <c r="G46" s="517">
        <f>ROUND(+G22,2)</f>
        <v>0</v>
      </c>
      <c r="I46" s="206" t="s">
        <v>335</v>
      </c>
    </row>
    <row r="47" spans="1:9" s="209" customFormat="1" x14ac:dyDescent="0.25">
      <c r="A47" s="518"/>
      <c r="B47" s="518"/>
      <c r="C47" s="518"/>
      <c r="D47" s="518"/>
      <c r="E47" s="518"/>
      <c r="F47" s="518"/>
      <c r="G47" s="528"/>
      <c r="I47" s="210"/>
    </row>
    <row r="48" spans="1:9" s="209" customFormat="1" x14ac:dyDescent="0.25">
      <c r="A48" s="505" t="s">
        <v>430</v>
      </c>
      <c r="B48" s="519"/>
      <c r="C48" s="520"/>
      <c r="D48" s="520"/>
      <c r="E48" s="520"/>
      <c r="F48" s="520"/>
      <c r="G48" s="521"/>
      <c r="I48" s="211" t="s">
        <v>320</v>
      </c>
    </row>
    <row r="49" spans="1:9" s="209" customFormat="1" x14ac:dyDescent="0.25">
      <c r="A49" s="522"/>
      <c r="B49" s="523"/>
      <c r="C49" s="523"/>
      <c r="D49" s="523"/>
      <c r="E49" s="523"/>
      <c r="F49" s="523"/>
      <c r="G49" s="524"/>
    </row>
    <row r="50" spans="1:9" s="209" customFormat="1" x14ac:dyDescent="0.25">
      <c r="A50" s="522"/>
      <c r="B50" s="523"/>
      <c r="C50" s="523"/>
      <c r="D50" s="523"/>
      <c r="E50" s="523"/>
      <c r="F50" s="525" t="s">
        <v>388</v>
      </c>
      <c r="G50" s="517">
        <f>ROUND(+G25,2)</f>
        <v>0</v>
      </c>
    </row>
    <row r="51" spans="1:9" s="209" customFormat="1" x14ac:dyDescent="0.25">
      <c r="A51" s="526"/>
      <c r="B51" s="527"/>
      <c r="C51" s="527"/>
      <c r="D51" s="527"/>
      <c r="E51" s="515"/>
      <c r="F51" s="525" t="s">
        <v>389</v>
      </c>
      <c r="G51" s="517">
        <f>ROUND(+G28,2)</f>
        <v>0</v>
      </c>
      <c r="I51" s="211" t="s">
        <v>397</v>
      </c>
    </row>
    <row r="52" spans="1:9" s="129" customFormat="1" x14ac:dyDescent="0.25">
      <c r="A52" s="518"/>
      <c r="B52" s="518"/>
      <c r="C52" s="518"/>
      <c r="D52" s="518"/>
      <c r="E52" s="518"/>
      <c r="F52" s="518"/>
      <c r="G52" s="528"/>
      <c r="I52" s="204"/>
    </row>
    <row r="53" spans="1:9" x14ac:dyDescent="0.25">
      <c r="A53" s="518"/>
      <c r="B53" s="518"/>
      <c r="C53" s="518"/>
      <c r="D53" s="795" t="s">
        <v>90</v>
      </c>
      <c r="E53" s="795"/>
      <c r="F53" s="795"/>
      <c r="G53" s="495">
        <f>ROUND(G35+G41+G46+G40+G45+G50+G51,2)</f>
        <v>0</v>
      </c>
      <c r="I53" s="418" t="s">
        <v>398</v>
      </c>
    </row>
  </sheetData>
  <sheetProtection sheet="1" objects="1" scenarios="1" formatCells="0" formatRows="0" insertRows="0"/>
  <mergeCells count="6">
    <mergeCell ref="A1:F1"/>
    <mergeCell ref="D53:F53"/>
    <mergeCell ref="A2:G2"/>
    <mergeCell ref="A4:B5"/>
    <mergeCell ref="C4:F4"/>
    <mergeCell ref="G4:G5"/>
  </mergeCells>
  <printOptions horizontalCentered="1"/>
  <pageMargins left="0.25" right="0.25" top="0.25" bottom="0.2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zoomScaleNormal="100" workbookViewId="0">
      <selection sqref="A1:F1"/>
    </sheetView>
  </sheetViews>
  <sheetFormatPr defaultRowHeight="15" x14ac:dyDescent="0.25"/>
  <cols>
    <col min="1" max="1" width="22.7109375" style="8" customWidth="1"/>
    <col min="2" max="2" width="27.5703125" style="8" customWidth="1"/>
    <col min="3" max="6" width="15.140625" style="8" customWidth="1"/>
    <col min="7" max="7" width="17" style="8" customWidth="1"/>
    <col min="8" max="8" width="2.5703125" style="8" customWidth="1"/>
    <col min="9" max="16384" width="9.140625" style="8"/>
  </cols>
  <sheetData>
    <row r="1" spans="1:9" ht="20.25" customHeight="1" x14ac:dyDescent="0.25">
      <c r="A1" s="780" t="s">
        <v>227</v>
      </c>
      <c r="B1" s="780"/>
      <c r="C1" s="780"/>
      <c r="D1" s="780"/>
      <c r="E1" s="780"/>
      <c r="F1" s="780"/>
      <c r="G1" s="139">
        <f>+'Section A'!D3</f>
        <v>0</v>
      </c>
    </row>
    <row r="2" spans="1:9" ht="42" customHeight="1" x14ac:dyDescent="0.25">
      <c r="A2" s="681" t="s">
        <v>457</v>
      </c>
      <c r="B2" s="681"/>
      <c r="C2" s="681"/>
      <c r="D2" s="681"/>
      <c r="E2" s="681"/>
      <c r="F2" s="681"/>
      <c r="G2" s="681"/>
    </row>
    <row r="3" spans="1:9" x14ac:dyDescent="0.25">
      <c r="A3" s="14"/>
      <c r="B3" s="14"/>
      <c r="C3" s="14"/>
      <c r="D3" s="14"/>
      <c r="E3" s="14"/>
      <c r="F3" s="14"/>
      <c r="G3" s="14"/>
    </row>
    <row r="4" spans="1:9" x14ac:dyDescent="0.25">
      <c r="A4" s="779" t="s">
        <v>69</v>
      </c>
      <c r="B4" s="779"/>
      <c r="C4" s="779" t="s">
        <v>32</v>
      </c>
      <c r="D4" s="779"/>
      <c r="E4" s="779"/>
      <c r="F4" s="779"/>
      <c r="G4" s="779" t="s">
        <v>38</v>
      </c>
    </row>
    <row r="5" spans="1:9" x14ac:dyDescent="0.25">
      <c r="A5" s="779"/>
      <c r="B5" s="779"/>
      <c r="C5" s="111" t="s">
        <v>50</v>
      </c>
      <c r="D5" s="111" t="s">
        <v>49</v>
      </c>
      <c r="E5" s="111" t="s">
        <v>38</v>
      </c>
      <c r="F5" s="111" t="s">
        <v>37</v>
      </c>
      <c r="G5" s="779"/>
      <c r="I5" s="208" t="s">
        <v>316</v>
      </c>
    </row>
    <row r="6" spans="1:9" s="238" customFormat="1" x14ac:dyDescent="0.25">
      <c r="A6" s="264"/>
      <c r="B6" s="231"/>
      <c r="C6" s="231"/>
      <c r="D6" s="231"/>
      <c r="E6" s="231"/>
      <c r="F6" s="231"/>
      <c r="G6" s="265"/>
      <c r="I6" s="235"/>
    </row>
    <row r="7" spans="1:9" s="238" customFormat="1" x14ac:dyDescent="0.25">
      <c r="A7" s="266"/>
      <c r="B7" s="266"/>
      <c r="C7" s="267"/>
      <c r="D7" s="267"/>
      <c r="E7" s="265"/>
      <c r="F7" s="267"/>
      <c r="G7" s="234">
        <f>ROUND(+C7*E7*F7,2)</f>
        <v>0</v>
      </c>
      <c r="I7" s="235"/>
    </row>
    <row r="8" spans="1:9" s="238" customFormat="1" x14ac:dyDescent="0.25">
      <c r="A8" s="266"/>
      <c r="B8" s="266"/>
      <c r="C8" s="267"/>
      <c r="D8" s="267"/>
      <c r="E8" s="265"/>
      <c r="F8" s="267"/>
      <c r="G8" s="234">
        <f>ROUND(+C8*E8*F8,2)</f>
        <v>0</v>
      </c>
      <c r="I8" s="235"/>
    </row>
    <row r="9" spans="1:9" s="238" customFormat="1" ht="17.25" x14ac:dyDescent="0.4">
      <c r="A9" s="266"/>
      <c r="B9" s="266"/>
      <c r="C9" s="267"/>
      <c r="D9" s="267"/>
      <c r="E9" s="265"/>
      <c r="F9" s="267"/>
      <c r="G9" s="237">
        <f>ROUND(+C9*E9*F9,2)</f>
        <v>0</v>
      </c>
      <c r="I9" s="235"/>
    </row>
    <row r="10" spans="1:9" s="238" customFormat="1" x14ac:dyDescent="0.25">
      <c r="A10" s="231"/>
      <c r="B10" s="231"/>
      <c r="C10" s="231"/>
      <c r="D10" s="231"/>
      <c r="E10" s="232"/>
      <c r="F10" s="240" t="s">
        <v>337</v>
      </c>
      <c r="G10" s="268">
        <f>ROUND(SUM(G7:G9),2)</f>
        <v>0</v>
      </c>
      <c r="I10" s="241" t="s">
        <v>330</v>
      </c>
    </row>
    <row r="11" spans="1:9" s="238" customFormat="1" x14ac:dyDescent="0.25">
      <c r="A11" s="231"/>
      <c r="B11" s="231"/>
      <c r="C11" s="231"/>
      <c r="D11" s="231"/>
      <c r="E11" s="232"/>
      <c r="F11" s="231"/>
      <c r="G11" s="232"/>
      <c r="I11" s="235"/>
    </row>
    <row r="12" spans="1:9" s="238" customFormat="1" x14ac:dyDescent="0.25">
      <c r="A12" s="266"/>
      <c r="B12" s="266"/>
      <c r="C12" s="267"/>
      <c r="D12" s="267"/>
      <c r="E12" s="265"/>
      <c r="F12" s="267"/>
      <c r="G12" s="234">
        <f>ROUND(+C12*E12*F12,2)</f>
        <v>0</v>
      </c>
      <c r="I12" s="235"/>
    </row>
    <row r="13" spans="1:9" s="238" customFormat="1" x14ac:dyDescent="0.25">
      <c r="A13" s="266"/>
      <c r="B13" s="266"/>
      <c r="C13" s="267"/>
      <c r="D13" s="267"/>
      <c r="E13" s="265"/>
      <c r="F13" s="267"/>
      <c r="G13" s="234">
        <f>ROUND(+C13*E13*F13,2)</f>
        <v>0</v>
      </c>
      <c r="I13" s="235"/>
    </row>
    <row r="14" spans="1:9" s="238" customFormat="1" ht="17.25" x14ac:dyDescent="0.4">
      <c r="A14" s="266"/>
      <c r="B14" s="266"/>
      <c r="C14" s="267"/>
      <c r="D14" s="267"/>
      <c r="E14" s="265"/>
      <c r="F14" s="267"/>
      <c r="G14" s="237">
        <f>ROUND(+C14*E14*F14,2)</f>
        <v>0</v>
      </c>
      <c r="I14" s="235"/>
    </row>
    <row r="15" spans="1:9" s="238" customFormat="1" x14ac:dyDescent="0.25">
      <c r="A15" s="231"/>
      <c r="B15" s="231"/>
      <c r="C15" s="231"/>
      <c r="D15" s="231"/>
      <c r="E15" s="232"/>
      <c r="F15" s="240" t="s">
        <v>340</v>
      </c>
      <c r="G15" s="268">
        <f>ROUND(SUM(G12:G14),2)</f>
        <v>0</v>
      </c>
      <c r="I15" s="241" t="s">
        <v>330</v>
      </c>
    </row>
    <row r="16" spans="1:9" s="238" customFormat="1" x14ac:dyDescent="0.25">
      <c r="A16" s="231"/>
      <c r="B16" s="231"/>
      <c r="C16" s="231"/>
      <c r="D16" s="231"/>
      <c r="E16" s="232"/>
      <c r="F16" s="231"/>
      <c r="G16" s="232"/>
      <c r="I16" s="235"/>
    </row>
    <row r="17" spans="1:9" s="238" customFormat="1" ht="17.25" x14ac:dyDescent="0.4">
      <c r="A17" s="266"/>
      <c r="B17" s="266"/>
      <c r="C17" s="267"/>
      <c r="D17" s="267"/>
      <c r="E17" s="265"/>
      <c r="F17" s="267"/>
      <c r="G17" s="237">
        <f>ROUND(+C17*E17*F17,2)</f>
        <v>0</v>
      </c>
      <c r="I17" s="235"/>
    </row>
    <row r="18" spans="1:9" s="238" customFormat="1" x14ac:dyDescent="0.25">
      <c r="A18" s="231"/>
      <c r="B18" s="231"/>
      <c r="C18" s="231"/>
      <c r="D18" s="231"/>
      <c r="E18" s="244"/>
      <c r="F18" s="557" t="s">
        <v>338</v>
      </c>
      <c r="G18" s="234">
        <f>ROUND(+G17,2)</f>
        <v>0</v>
      </c>
      <c r="I18" s="241" t="s">
        <v>331</v>
      </c>
    </row>
    <row r="19" spans="1:9" s="238" customFormat="1" x14ac:dyDescent="0.25">
      <c r="A19" s="231"/>
      <c r="B19" s="231"/>
      <c r="C19" s="231"/>
      <c r="D19" s="231"/>
      <c r="E19" s="232"/>
      <c r="F19" s="231"/>
      <c r="G19" s="232"/>
      <c r="I19" s="235"/>
    </row>
    <row r="20" spans="1:9" s="238" customFormat="1" ht="17.25" x14ac:dyDescent="0.4">
      <c r="A20" s="266"/>
      <c r="B20" s="266"/>
      <c r="C20" s="267"/>
      <c r="D20" s="267"/>
      <c r="E20" s="265"/>
      <c r="F20" s="267"/>
      <c r="G20" s="237">
        <f>ROUND(+C20*E20*F20,2)</f>
        <v>0</v>
      </c>
      <c r="I20" s="235"/>
    </row>
    <row r="21" spans="1:9" s="238" customFormat="1" x14ac:dyDescent="0.25">
      <c r="A21" s="231"/>
      <c r="B21" s="231"/>
      <c r="C21" s="231"/>
      <c r="D21" s="231"/>
      <c r="E21" s="244"/>
      <c r="F21" s="557" t="s">
        <v>341</v>
      </c>
      <c r="G21" s="234">
        <f>ROUND(+G20,2)</f>
        <v>0</v>
      </c>
      <c r="I21" s="241" t="s">
        <v>331</v>
      </c>
    </row>
    <row r="22" spans="1:9" s="238" customFormat="1" x14ac:dyDescent="0.25">
      <c r="A22" s="231"/>
      <c r="B22" s="231"/>
      <c r="C22" s="231"/>
      <c r="D22" s="231"/>
      <c r="E22" s="232"/>
      <c r="F22" s="231"/>
      <c r="G22" s="232"/>
      <c r="I22" s="235"/>
    </row>
    <row r="23" spans="1:9" s="238" customFormat="1" ht="17.25" x14ac:dyDescent="0.4">
      <c r="A23" s="266"/>
      <c r="B23" s="266"/>
      <c r="C23" s="267"/>
      <c r="D23" s="267"/>
      <c r="E23" s="265"/>
      <c r="F23" s="267"/>
      <c r="G23" s="237">
        <f>ROUND(+C23*E23*F23,2)</f>
        <v>0</v>
      </c>
    </row>
    <row r="24" spans="1:9" s="238" customFormat="1" x14ac:dyDescent="0.25">
      <c r="A24" s="231"/>
      <c r="B24" s="231"/>
      <c r="C24" s="231"/>
      <c r="D24" s="231"/>
      <c r="E24" s="244"/>
      <c r="F24" s="557" t="s">
        <v>339</v>
      </c>
      <c r="G24" s="234">
        <f>ROUND(+G23,2)</f>
        <v>0</v>
      </c>
      <c r="I24" s="241" t="s">
        <v>332</v>
      </c>
    </row>
    <row r="25" spans="1:9" s="238" customFormat="1" x14ac:dyDescent="0.25">
      <c r="A25" s="231"/>
      <c r="B25" s="231"/>
      <c r="C25" s="231"/>
      <c r="D25" s="231"/>
      <c r="E25" s="232"/>
      <c r="F25" s="231"/>
      <c r="G25" s="232"/>
      <c r="I25" s="235"/>
    </row>
    <row r="26" spans="1:9" s="238" customFormat="1" ht="17.25" x14ac:dyDescent="0.4">
      <c r="A26" s="266"/>
      <c r="B26" s="266"/>
      <c r="C26" s="267"/>
      <c r="D26" s="267"/>
      <c r="E26" s="265"/>
      <c r="F26" s="267"/>
      <c r="G26" s="237">
        <f>ROUND(+C26*E26*F26,2)</f>
        <v>0</v>
      </c>
    </row>
    <row r="27" spans="1:9" s="238" customFormat="1" x14ac:dyDescent="0.25">
      <c r="A27" s="231"/>
      <c r="B27" s="231"/>
      <c r="C27" s="231"/>
      <c r="D27" s="231"/>
      <c r="E27" s="244"/>
      <c r="F27" s="557" t="s">
        <v>342</v>
      </c>
      <c r="G27" s="234">
        <f>ROUND(+G26,2)</f>
        <v>0</v>
      </c>
      <c r="I27" s="241" t="s">
        <v>332</v>
      </c>
    </row>
    <row r="28" spans="1:9" s="238" customFormat="1" x14ac:dyDescent="0.25">
      <c r="A28" s="231"/>
      <c r="B28" s="231"/>
      <c r="C28" s="231"/>
      <c r="D28" s="231"/>
      <c r="E28" s="231"/>
      <c r="F28" s="231"/>
      <c r="G28" s="232"/>
      <c r="I28" s="235"/>
    </row>
    <row r="29" spans="1:9" s="238" customFormat="1" ht="17.25" x14ac:dyDescent="0.4">
      <c r="A29" s="266"/>
      <c r="B29" s="266"/>
      <c r="C29" s="267"/>
      <c r="D29" s="267"/>
      <c r="E29" s="265"/>
      <c r="F29" s="267"/>
      <c r="G29" s="237">
        <f>ROUND(+C29*E29*F29,2)</f>
        <v>0</v>
      </c>
    </row>
    <row r="30" spans="1:9" s="238" customFormat="1" x14ac:dyDescent="0.25">
      <c r="A30" s="231"/>
      <c r="B30" s="231"/>
      <c r="C30" s="231"/>
      <c r="D30" s="231"/>
      <c r="E30" s="244"/>
      <c r="F30" s="404" t="s">
        <v>386</v>
      </c>
      <c r="G30" s="234">
        <f>ROUND(+G29,2)</f>
        <v>0</v>
      </c>
      <c r="I30" s="241" t="s">
        <v>396</v>
      </c>
    </row>
    <row r="31" spans="1:9" s="238" customFormat="1" x14ac:dyDescent="0.25">
      <c r="A31" s="231"/>
      <c r="B31" s="231"/>
      <c r="C31" s="231"/>
      <c r="D31" s="231"/>
      <c r="E31" s="232"/>
      <c r="F31" s="400"/>
      <c r="G31" s="232"/>
      <c r="I31" s="235"/>
    </row>
    <row r="32" spans="1:9" s="238" customFormat="1" ht="17.25" x14ac:dyDescent="0.4">
      <c r="A32" s="266"/>
      <c r="B32" s="266"/>
      <c r="C32" s="267"/>
      <c r="D32" s="267"/>
      <c r="E32" s="265"/>
      <c r="F32" s="267"/>
      <c r="G32" s="237">
        <f>ROUND(+C32*E32*F32,2)</f>
        <v>0</v>
      </c>
    </row>
    <row r="33" spans="1:9" s="238" customFormat="1" x14ac:dyDescent="0.25">
      <c r="A33" s="231"/>
      <c r="B33" s="231"/>
      <c r="C33" s="231"/>
      <c r="D33" s="231"/>
      <c r="E33" s="244"/>
      <c r="F33" s="404" t="s">
        <v>387</v>
      </c>
      <c r="G33" s="234">
        <f>ROUND(+G32,2)</f>
        <v>0</v>
      </c>
      <c r="I33" s="241" t="s">
        <v>396</v>
      </c>
    </row>
    <row r="34" spans="1:9" s="238" customFormat="1" x14ac:dyDescent="0.25">
      <c r="A34" s="231"/>
      <c r="B34" s="231"/>
      <c r="C34" s="231"/>
      <c r="D34" s="231"/>
      <c r="E34" s="231"/>
      <c r="F34" s="231"/>
      <c r="G34" s="232"/>
      <c r="I34" s="235"/>
    </row>
    <row r="35" spans="1:9" s="238" customFormat="1" x14ac:dyDescent="0.25">
      <c r="A35" s="246" t="s">
        <v>476</v>
      </c>
      <c r="B35" s="247"/>
      <c r="C35" s="247"/>
      <c r="D35" s="247"/>
      <c r="E35" s="247"/>
      <c r="F35" s="247"/>
      <c r="G35" s="248"/>
      <c r="I35" s="241" t="s">
        <v>320</v>
      </c>
    </row>
    <row r="36" spans="1:9" s="238" customFormat="1" x14ac:dyDescent="0.25">
      <c r="A36" s="269"/>
      <c r="B36" s="251"/>
      <c r="C36" s="251"/>
      <c r="D36" s="251"/>
      <c r="E36" s="251"/>
      <c r="F36" s="251"/>
      <c r="G36" s="252"/>
      <c r="I36" s="235"/>
    </row>
    <row r="37" spans="1:9" s="238" customFormat="1" x14ac:dyDescent="0.25">
      <c r="A37" s="253"/>
      <c r="B37" s="251"/>
      <c r="C37" s="251"/>
      <c r="D37" s="251"/>
      <c r="E37" s="251"/>
      <c r="F37" s="251"/>
      <c r="G37" s="252"/>
      <c r="I37" s="235"/>
    </row>
    <row r="38" spans="1:9" s="238" customFormat="1" x14ac:dyDescent="0.25">
      <c r="A38" s="253"/>
      <c r="B38" s="251"/>
      <c r="C38" s="251"/>
      <c r="D38" s="251"/>
      <c r="E38" s="251"/>
      <c r="F38" s="251"/>
      <c r="G38" s="252"/>
      <c r="I38" s="235"/>
    </row>
    <row r="39" spans="1:9" s="238" customFormat="1" x14ac:dyDescent="0.25">
      <c r="A39" s="253"/>
      <c r="B39" s="251"/>
      <c r="C39" s="251"/>
      <c r="D39" s="251"/>
      <c r="E39" s="251"/>
      <c r="F39" s="567" t="s">
        <v>337</v>
      </c>
      <c r="G39" s="289">
        <f>ROUND(G10,2)</f>
        <v>0</v>
      </c>
      <c r="I39" s="235"/>
    </row>
    <row r="40" spans="1:9" s="238" customFormat="1" x14ac:dyDescent="0.25">
      <c r="A40" s="254"/>
      <c r="B40" s="255"/>
      <c r="C40" s="255"/>
      <c r="D40" s="255"/>
      <c r="E40" s="256"/>
      <c r="F40" s="568" t="s">
        <v>340</v>
      </c>
      <c r="G40" s="289">
        <f>ROUND(G15,2)</f>
        <v>0</v>
      </c>
      <c r="I40" s="241" t="s">
        <v>333</v>
      </c>
    </row>
    <row r="41" spans="1:9" s="238" customFormat="1" x14ac:dyDescent="0.25">
      <c r="I41" s="235"/>
    </row>
    <row r="42" spans="1:9" s="238" customFormat="1" x14ac:dyDescent="0.25">
      <c r="I42" s="235"/>
    </row>
    <row r="43" spans="1:9" s="238" customFormat="1" x14ac:dyDescent="0.25">
      <c r="A43" s="246" t="s">
        <v>477</v>
      </c>
      <c r="B43" s="257"/>
      <c r="C43" s="258"/>
      <c r="D43" s="258"/>
      <c r="E43" s="258"/>
      <c r="F43" s="258"/>
      <c r="G43" s="262"/>
      <c r="I43" s="241" t="s">
        <v>320</v>
      </c>
    </row>
    <row r="44" spans="1:9" s="238" customFormat="1" x14ac:dyDescent="0.25">
      <c r="A44" s="249"/>
      <c r="B44" s="259"/>
      <c r="C44" s="259"/>
      <c r="D44" s="259"/>
      <c r="E44" s="259"/>
      <c r="F44" s="259"/>
      <c r="G44" s="263"/>
      <c r="I44" s="235"/>
    </row>
    <row r="45" spans="1:9" s="238" customFormat="1" x14ac:dyDescent="0.25">
      <c r="A45" s="249"/>
      <c r="B45" s="259"/>
      <c r="C45" s="259"/>
      <c r="D45" s="259"/>
      <c r="E45" s="259"/>
      <c r="F45" s="288" t="s">
        <v>344</v>
      </c>
      <c r="G45" s="289">
        <f>ROUND(+G18,2)</f>
        <v>0</v>
      </c>
      <c r="I45" s="235"/>
    </row>
    <row r="46" spans="1:9" s="238" customFormat="1" x14ac:dyDescent="0.25">
      <c r="A46" s="260"/>
      <c r="B46" s="261"/>
      <c r="C46" s="261"/>
      <c r="D46" s="261"/>
      <c r="E46" s="256"/>
      <c r="F46" s="288" t="s">
        <v>343</v>
      </c>
      <c r="G46" s="289">
        <f>ROUND(+G21,2)</f>
        <v>0</v>
      </c>
      <c r="I46" s="241" t="s">
        <v>334</v>
      </c>
    </row>
    <row r="47" spans="1:9" s="238" customFormat="1" x14ac:dyDescent="0.25">
      <c r="G47" s="566"/>
      <c r="I47" s="235"/>
    </row>
    <row r="48" spans="1:9" s="238" customFormat="1" x14ac:dyDescent="0.25">
      <c r="A48" s="246" t="s">
        <v>478</v>
      </c>
      <c r="B48" s="257"/>
      <c r="C48" s="258"/>
      <c r="D48" s="258"/>
      <c r="E48" s="258"/>
      <c r="F48" s="258"/>
      <c r="G48" s="262"/>
      <c r="I48" s="241" t="s">
        <v>320</v>
      </c>
    </row>
    <row r="49" spans="1:9" s="238" customFormat="1" x14ac:dyDescent="0.25">
      <c r="A49" s="249"/>
      <c r="B49" s="259"/>
      <c r="C49" s="259"/>
      <c r="D49" s="259"/>
      <c r="E49" s="259"/>
      <c r="F49" s="259"/>
      <c r="G49" s="263"/>
    </row>
    <row r="50" spans="1:9" s="238" customFormat="1" x14ac:dyDescent="0.25">
      <c r="A50" s="249"/>
      <c r="B50" s="259"/>
      <c r="C50" s="259"/>
      <c r="D50" s="259"/>
      <c r="E50" s="259"/>
      <c r="F50" s="288" t="s">
        <v>346</v>
      </c>
      <c r="G50" s="289">
        <f>ROUND(+G24,2)</f>
        <v>0</v>
      </c>
    </row>
    <row r="51" spans="1:9" s="238" customFormat="1" x14ac:dyDescent="0.25">
      <c r="A51" s="260"/>
      <c r="B51" s="261"/>
      <c r="C51" s="261"/>
      <c r="D51" s="261"/>
      <c r="E51" s="256"/>
      <c r="F51" s="288" t="s">
        <v>345</v>
      </c>
      <c r="G51" s="289">
        <f>ROUND(+G27,2)</f>
        <v>0</v>
      </c>
      <c r="I51" s="241" t="s">
        <v>335</v>
      </c>
    </row>
    <row r="52" spans="1:9" s="238" customFormat="1" x14ac:dyDescent="0.25">
      <c r="G52" s="566"/>
      <c r="I52" s="235"/>
    </row>
    <row r="53" spans="1:9" s="238" customFormat="1" x14ac:dyDescent="0.25">
      <c r="A53" s="246" t="s">
        <v>479</v>
      </c>
      <c r="B53" s="257"/>
      <c r="C53" s="258"/>
      <c r="D53" s="258"/>
      <c r="E53" s="258"/>
      <c r="F53" s="258"/>
      <c r="G53" s="262"/>
      <c r="I53" s="241" t="s">
        <v>320</v>
      </c>
    </row>
    <row r="54" spans="1:9" s="238" customFormat="1" x14ac:dyDescent="0.25">
      <c r="A54" s="249"/>
      <c r="B54" s="259"/>
      <c r="C54" s="259"/>
      <c r="D54" s="259"/>
      <c r="E54" s="259"/>
      <c r="F54" s="259"/>
      <c r="G54" s="263"/>
    </row>
    <row r="55" spans="1:9" s="238" customFormat="1" x14ac:dyDescent="0.25">
      <c r="A55" s="249"/>
      <c r="B55" s="259"/>
      <c r="C55" s="259"/>
      <c r="D55" s="259"/>
      <c r="E55" s="259"/>
      <c r="F55" s="588" t="s">
        <v>388</v>
      </c>
      <c r="G55" s="289">
        <f>ROUND(+G30,2)</f>
        <v>0</v>
      </c>
    </row>
    <row r="56" spans="1:9" s="238" customFormat="1" x14ac:dyDescent="0.25">
      <c r="A56" s="260"/>
      <c r="B56" s="261"/>
      <c r="C56" s="261"/>
      <c r="D56" s="261"/>
      <c r="E56" s="256"/>
      <c r="F56" s="588" t="s">
        <v>389</v>
      </c>
      <c r="G56" s="289">
        <f>ROUND(+G33,2)</f>
        <v>0</v>
      </c>
      <c r="I56" s="241" t="s">
        <v>397</v>
      </c>
    </row>
    <row r="57" spans="1:9" s="129" customFormat="1" x14ac:dyDescent="0.25">
      <c r="G57" s="31"/>
      <c r="I57" s="207"/>
    </row>
    <row r="58" spans="1:9" x14ac:dyDescent="0.25">
      <c r="D58" s="778" t="s">
        <v>480</v>
      </c>
      <c r="E58" s="778"/>
      <c r="F58" s="778"/>
      <c r="G58" s="156">
        <f>ROUND(G40+G46+G51+G39+G45+G50+G55+G56,2)</f>
        <v>0</v>
      </c>
      <c r="I58" s="418" t="s">
        <v>398</v>
      </c>
    </row>
    <row r="60" spans="1:9" x14ac:dyDescent="0.25">
      <c r="E60" s="41"/>
    </row>
  </sheetData>
  <sheetProtection sheet="1" objects="1" scenarios="1" formatCells="0" formatRows="0" insertRows="0"/>
  <mergeCells count="6">
    <mergeCell ref="A1:F1"/>
    <mergeCell ref="D58:F58"/>
    <mergeCell ref="A2:G2"/>
    <mergeCell ref="A4:B5"/>
    <mergeCell ref="C4:F4"/>
    <mergeCell ref="G4:G5"/>
  </mergeCells>
  <printOptions horizontalCentered="1"/>
  <pageMargins left="0.25" right="0.25" top="0.25" bottom="0.25" header="0.3" footer="0.3"/>
  <pageSetup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zoomScaleNormal="100" workbookViewId="0">
      <selection sqref="A1:F1"/>
    </sheetView>
  </sheetViews>
  <sheetFormatPr defaultRowHeight="15" x14ac:dyDescent="0.25"/>
  <cols>
    <col min="1" max="1" width="22.7109375" style="209" customWidth="1"/>
    <col min="2" max="2" width="27.5703125" style="209" customWidth="1"/>
    <col min="3" max="6" width="15.140625" style="209" customWidth="1"/>
    <col min="7" max="7" width="17" style="209" customWidth="1"/>
    <col min="8" max="8" width="2.5703125" style="209" customWidth="1"/>
    <col min="9" max="16384" width="9.140625" style="209"/>
  </cols>
  <sheetData>
    <row r="1" spans="1:9" ht="20.25" customHeight="1" x14ac:dyDescent="0.25">
      <c r="A1" s="780" t="s">
        <v>227</v>
      </c>
      <c r="B1" s="780"/>
      <c r="C1" s="780"/>
      <c r="D1" s="780"/>
      <c r="E1" s="780"/>
      <c r="F1" s="780"/>
      <c r="G1" s="139">
        <f>+'Section A'!D3</f>
        <v>0</v>
      </c>
    </row>
    <row r="2" spans="1:9" ht="30" customHeight="1" x14ac:dyDescent="0.25">
      <c r="A2" s="681" t="s">
        <v>458</v>
      </c>
      <c r="B2" s="681"/>
      <c r="C2" s="681"/>
      <c r="D2" s="681"/>
      <c r="E2" s="681"/>
      <c r="F2" s="681"/>
      <c r="G2" s="681"/>
    </row>
    <row r="3" spans="1:9" x14ac:dyDescent="0.25">
      <c r="A3" s="194"/>
      <c r="B3" s="194"/>
      <c r="C3" s="194"/>
      <c r="D3" s="194"/>
      <c r="E3" s="194"/>
      <c r="F3" s="194"/>
      <c r="G3" s="194"/>
    </row>
    <row r="4" spans="1:9" x14ac:dyDescent="0.25">
      <c r="A4" s="779" t="s">
        <v>69</v>
      </c>
      <c r="B4" s="779"/>
      <c r="C4" s="779" t="s">
        <v>32</v>
      </c>
      <c r="D4" s="779"/>
      <c r="E4" s="779"/>
      <c r="F4" s="779"/>
      <c r="G4" s="779" t="s">
        <v>38</v>
      </c>
    </row>
    <row r="5" spans="1:9" x14ac:dyDescent="0.25">
      <c r="A5" s="779"/>
      <c r="B5" s="779"/>
      <c r="C5" s="392" t="s">
        <v>50</v>
      </c>
      <c r="D5" s="392" t="s">
        <v>49</v>
      </c>
      <c r="E5" s="392" t="s">
        <v>38</v>
      </c>
      <c r="F5" s="392" t="s">
        <v>37</v>
      </c>
      <c r="G5" s="779"/>
      <c r="I5" s="211" t="s">
        <v>316</v>
      </c>
    </row>
    <row r="6" spans="1:9" s="238" customFormat="1" x14ac:dyDescent="0.25">
      <c r="A6" s="264"/>
      <c r="B6" s="231"/>
      <c r="C6" s="231"/>
      <c r="D6" s="231"/>
      <c r="E6" s="231"/>
      <c r="F6" s="231"/>
      <c r="G6" s="265"/>
      <c r="I6" s="235"/>
    </row>
    <row r="7" spans="1:9" s="238" customFormat="1" x14ac:dyDescent="0.25">
      <c r="A7" s="266"/>
      <c r="B7" s="266"/>
      <c r="C7" s="267"/>
      <c r="D7" s="267"/>
      <c r="E7" s="265"/>
      <c r="F7" s="267"/>
      <c r="G7" s="234">
        <f>ROUND(+C7*E7*F7,2)</f>
        <v>0</v>
      </c>
      <c r="I7" s="235"/>
    </row>
    <row r="8" spans="1:9" s="238" customFormat="1" x14ac:dyDescent="0.25">
      <c r="A8" s="266"/>
      <c r="B8" s="266"/>
      <c r="C8" s="267"/>
      <c r="D8" s="267"/>
      <c r="E8" s="265"/>
      <c r="F8" s="267"/>
      <c r="G8" s="234">
        <f>ROUND(+C8*E8*F8,2)</f>
        <v>0</v>
      </c>
      <c r="I8" s="235"/>
    </row>
    <row r="9" spans="1:9" s="238" customFormat="1" ht="17.25" x14ac:dyDescent="0.4">
      <c r="A9" s="266"/>
      <c r="B9" s="266"/>
      <c r="C9" s="267"/>
      <c r="D9" s="267"/>
      <c r="E9" s="265"/>
      <c r="F9" s="267"/>
      <c r="G9" s="237">
        <f>ROUND(+C9*E9*F9,2)</f>
        <v>0</v>
      </c>
      <c r="I9" s="235"/>
    </row>
    <row r="10" spans="1:9" s="238" customFormat="1" x14ac:dyDescent="0.25">
      <c r="A10" s="231"/>
      <c r="B10" s="231"/>
      <c r="C10" s="231"/>
      <c r="D10" s="231"/>
      <c r="E10" s="232"/>
      <c r="F10" s="240" t="s">
        <v>337</v>
      </c>
      <c r="G10" s="268">
        <f>ROUND(SUM(G7:G9),2)</f>
        <v>0</v>
      </c>
      <c r="I10" s="241" t="s">
        <v>330</v>
      </c>
    </row>
    <row r="11" spans="1:9" s="238" customFormat="1" x14ac:dyDescent="0.25">
      <c r="A11" s="231"/>
      <c r="B11" s="231"/>
      <c r="C11" s="231"/>
      <c r="D11" s="231"/>
      <c r="E11" s="232"/>
      <c r="F11" s="231"/>
      <c r="G11" s="232"/>
      <c r="I11" s="235"/>
    </row>
    <row r="12" spans="1:9" s="238" customFormat="1" x14ac:dyDescent="0.25">
      <c r="A12" s="266"/>
      <c r="B12" s="266"/>
      <c r="C12" s="267"/>
      <c r="D12" s="267"/>
      <c r="E12" s="265"/>
      <c r="F12" s="267"/>
      <c r="G12" s="234">
        <f>ROUND(+C12*E12*F12,2)</f>
        <v>0</v>
      </c>
      <c r="I12" s="235"/>
    </row>
    <row r="13" spans="1:9" s="238" customFormat="1" x14ac:dyDescent="0.25">
      <c r="A13" s="266"/>
      <c r="B13" s="266"/>
      <c r="C13" s="267"/>
      <c r="D13" s="267"/>
      <c r="E13" s="265"/>
      <c r="F13" s="267"/>
      <c r="G13" s="234">
        <f>ROUND(+C13*E13*F13,2)</f>
        <v>0</v>
      </c>
      <c r="I13" s="235"/>
    </row>
    <row r="14" spans="1:9" s="238" customFormat="1" ht="17.25" x14ac:dyDescent="0.4">
      <c r="A14" s="266"/>
      <c r="B14" s="266"/>
      <c r="C14" s="267"/>
      <c r="D14" s="267"/>
      <c r="E14" s="265"/>
      <c r="F14" s="267"/>
      <c r="G14" s="237">
        <f>ROUND(+C14*E14*F14,2)</f>
        <v>0</v>
      </c>
      <c r="I14" s="235"/>
    </row>
    <row r="15" spans="1:9" s="238" customFormat="1" x14ac:dyDescent="0.25">
      <c r="A15" s="231"/>
      <c r="B15" s="231"/>
      <c r="C15" s="231"/>
      <c r="D15" s="231"/>
      <c r="E15" s="232"/>
      <c r="F15" s="240" t="s">
        <v>340</v>
      </c>
      <c r="G15" s="268">
        <f>ROUND(SUM(G12:G14),2)</f>
        <v>0</v>
      </c>
      <c r="I15" s="241" t="s">
        <v>330</v>
      </c>
    </row>
    <row r="16" spans="1:9" s="238" customFormat="1" x14ac:dyDescent="0.25">
      <c r="A16" s="231"/>
      <c r="B16" s="231"/>
      <c r="C16" s="231"/>
      <c r="D16" s="231"/>
      <c r="E16" s="232"/>
      <c r="F16" s="231"/>
      <c r="G16" s="232"/>
      <c r="I16" s="235"/>
    </row>
    <row r="17" spans="1:9" s="238" customFormat="1" ht="17.25" x14ac:dyDescent="0.4">
      <c r="A17" s="266"/>
      <c r="B17" s="266"/>
      <c r="C17" s="267"/>
      <c r="D17" s="267"/>
      <c r="E17" s="265"/>
      <c r="F17" s="267"/>
      <c r="G17" s="237">
        <f>ROUND(+C17*E17*F17,2)</f>
        <v>0</v>
      </c>
      <c r="I17" s="235"/>
    </row>
    <row r="18" spans="1:9" s="238" customFormat="1" x14ac:dyDescent="0.25">
      <c r="A18" s="231"/>
      <c r="B18" s="231"/>
      <c r="C18" s="231"/>
      <c r="D18" s="231"/>
      <c r="E18" s="244"/>
      <c r="F18" s="557" t="s">
        <v>338</v>
      </c>
      <c r="G18" s="234">
        <f>ROUND(+G17,2)</f>
        <v>0</v>
      </c>
      <c r="I18" s="241" t="s">
        <v>331</v>
      </c>
    </row>
    <row r="19" spans="1:9" s="238" customFormat="1" x14ac:dyDescent="0.25">
      <c r="A19" s="231"/>
      <c r="B19" s="231"/>
      <c r="C19" s="231"/>
      <c r="D19" s="231"/>
      <c r="E19" s="232"/>
      <c r="F19" s="231"/>
      <c r="G19" s="232"/>
      <c r="I19" s="235"/>
    </row>
    <row r="20" spans="1:9" s="238" customFormat="1" ht="17.25" x14ac:dyDescent="0.4">
      <c r="A20" s="266"/>
      <c r="B20" s="266"/>
      <c r="C20" s="267"/>
      <c r="D20" s="267"/>
      <c r="E20" s="265"/>
      <c r="F20" s="267"/>
      <c r="G20" s="237">
        <f>ROUND(+C20*E20*F20,2)</f>
        <v>0</v>
      </c>
      <c r="I20" s="235"/>
    </row>
    <row r="21" spans="1:9" s="238" customFormat="1" x14ac:dyDescent="0.25">
      <c r="A21" s="231"/>
      <c r="B21" s="231"/>
      <c r="C21" s="231"/>
      <c r="D21" s="231"/>
      <c r="E21" s="244"/>
      <c r="F21" s="557" t="s">
        <v>341</v>
      </c>
      <c r="G21" s="234">
        <f>ROUND(+G20,2)</f>
        <v>0</v>
      </c>
      <c r="I21" s="241" t="s">
        <v>331</v>
      </c>
    </row>
    <row r="22" spans="1:9" s="238" customFormat="1" x14ac:dyDescent="0.25">
      <c r="A22" s="231"/>
      <c r="B22" s="231"/>
      <c r="C22" s="231"/>
      <c r="D22" s="231"/>
      <c r="E22" s="232"/>
      <c r="F22" s="231"/>
      <c r="G22" s="232"/>
      <c r="I22" s="235"/>
    </row>
    <row r="23" spans="1:9" s="238" customFormat="1" ht="17.25" x14ac:dyDescent="0.4">
      <c r="A23" s="266"/>
      <c r="B23" s="266"/>
      <c r="C23" s="267"/>
      <c r="D23" s="267"/>
      <c r="E23" s="265"/>
      <c r="F23" s="267"/>
      <c r="G23" s="237">
        <f>ROUND(+C23*E23*F23,2)</f>
        <v>0</v>
      </c>
    </row>
    <row r="24" spans="1:9" s="238" customFormat="1" x14ac:dyDescent="0.25">
      <c r="A24" s="231"/>
      <c r="B24" s="231"/>
      <c r="C24" s="231"/>
      <c r="D24" s="231"/>
      <c r="E24" s="244"/>
      <c r="F24" s="557" t="s">
        <v>339</v>
      </c>
      <c r="G24" s="234">
        <f>ROUND(+G23,2)</f>
        <v>0</v>
      </c>
      <c r="I24" s="241" t="s">
        <v>332</v>
      </c>
    </row>
    <row r="25" spans="1:9" s="238" customFormat="1" x14ac:dyDescent="0.25">
      <c r="A25" s="231"/>
      <c r="B25" s="231"/>
      <c r="C25" s="231"/>
      <c r="D25" s="231"/>
      <c r="E25" s="232"/>
      <c r="F25" s="231"/>
      <c r="G25" s="232"/>
      <c r="I25" s="235"/>
    </row>
    <row r="26" spans="1:9" s="238" customFormat="1" ht="17.25" x14ac:dyDescent="0.4">
      <c r="A26" s="266"/>
      <c r="B26" s="266"/>
      <c r="C26" s="267"/>
      <c r="D26" s="267"/>
      <c r="E26" s="265"/>
      <c r="F26" s="267"/>
      <c r="G26" s="237">
        <f>ROUND(+C26*E26*F26,2)</f>
        <v>0</v>
      </c>
    </row>
    <row r="27" spans="1:9" s="238" customFormat="1" x14ac:dyDescent="0.25">
      <c r="A27" s="231"/>
      <c r="B27" s="231"/>
      <c r="C27" s="231"/>
      <c r="D27" s="231"/>
      <c r="E27" s="244"/>
      <c r="F27" s="557" t="s">
        <v>342</v>
      </c>
      <c r="G27" s="234">
        <f>ROUND(+G26,2)</f>
        <v>0</v>
      </c>
      <c r="I27" s="241" t="s">
        <v>332</v>
      </c>
    </row>
    <row r="28" spans="1:9" s="238" customFormat="1" x14ac:dyDescent="0.25">
      <c r="A28" s="231"/>
      <c r="B28" s="231"/>
      <c r="C28" s="231"/>
      <c r="D28" s="231"/>
      <c r="E28" s="231"/>
      <c r="F28" s="231"/>
      <c r="G28" s="232"/>
      <c r="I28" s="235"/>
    </row>
    <row r="29" spans="1:9" s="238" customFormat="1" ht="17.25" x14ac:dyDescent="0.4">
      <c r="A29" s="266"/>
      <c r="B29" s="266"/>
      <c r="C29" s="267"/>
      <c r="D29" s="267"/>
      <c r="E29" s="265"/>
      <c r="F29" s="267"/>
      <c r="G29" s="237">
        <f>ROUND(+C29*E29*F29,2)</f>
        <v>0</v>
      </c>
    </row>
    <row r="30" spans="1:9" s="238" customFormat="1" x14ac:dyDescent="0.25">
      <c r="A30" s="231"/>
      <c r="B30" s="231"/>
      <c r="C30" s="231"/>
      <c r="D30" s="231"/>
      <c r="E30" s="244"/>
      <c r="F30" s="404" t="s">
        <v>386</v>
      </c>
      <c r="G30" s="234">
        <f>ROUND(+G29,2)</f>
        <v>0</v>
      </c>
      <c r="I30" s="241" t="s">
        <v>396</v>
      </c>
    </row>
    <row r="31" spans="1:9" s="238" customFormat="1" x14ac:dyDescent="0.25">
      <c r="A31" s="231"/>
      <c r="B31" s="231"/>
      <c r="C31" s="231"/>
      <c r="D31" s="231"/>
      <c r="E31" s="232"/>
      <c r="F31" s="400"/>
      <c r="G31" s="232"/>
      <c r="I31" s="235"/>
    </row>
    <row r="32" spans="1:9" s="238" customFormat="1" ht="17.25" x14ac:dyDescent="0.4">
      <c r="A32" s="266"/>
      <c r="B32" s="266"/>
      <c r="C32" s="267"/>
      <c r="D32" s="267"/>
      <c r="E32" s="265"/>
      <c r="F32" s="267"/>
      <c r="G32" s="237">
        <f>ROUND(+C32*E32*F32,2)</f>
        <v>0</v>
      </c>
    </row>
    <row r="33" spans="1:9" s="238" customFormat="1" x14ac:dyDescent="0.25">
      <c r="A33" s="231"/>
      <c r="B33" s="231"/>
      <c r="C33" s="231"/>
      <c r="D33" s="231"/>
      <c r="E33" s="244"/>
      <c r="F33" s="404" t="s">
        <v>387</v>
      </c>
      <c r="G33" s="234">
        <f>ROUND(+G32,2)</f>
        <v>0</v>
      </c>
      <c r="I33" s="241" t="s">
        <v>396</v>
      </c>
    </row>
    <row r="34" spans="1:9" s="238" customFormat="1" x14ac:dyDescent="0.25">
      <c r="A34" s="231"/>
      <c r="B34" s="231"/>
      <c r="C34" s="231"/>
      <c r="D34" s="231"/>
      <c r="E34" s="231"/>
      <c r="F34" s="231"/>
      <c r="G34" s="232"/>
      <c r="I34" s="235"/>
    </row>
    <row r="35" spans="1:9" s="238" customFormat="1" x14ac:dyDescent="0.25">
      <c r="A35" s="246" t="s">
        <v>471</v>
      </c>
      <c r="B35" s="247"/>
      <c r="C35" s="247"/>
      <c r="D35" s="247"/>
      <c r="E35" s="247"/>
      <c r="F35" s="247"/>
      <c r="G35" s="248"/>
      <c r="I35" s="241" t="s">
        <v>320</v>
      </c>
    </row>
    <row r="36" spans="1:9" s="238" customFormat="1" x14ac:dyDescent="0.25">
      <c r="A36" s="269"/>
      <c r="B36" s="251"/>
      <c r="C36" s="251"/>
      <c r="D36" s="251"/>
      <c r="E36" s="251"/>
      <c r="F36" s="251"/>
      <c r="G36" s="252"/>
      <c r="I36" s="235"/>
    </row>
    <row r="37" spans="1:9" s="238" customFormat="1" x14ac:dyDescent="0.25">
      <c r="A37" s="253"/>
      <c r="B37" s="251"/>
      <c r="C37" s="251"/>
      <c r="D37" s="251"/>
      <c r="E37" s="251"/>
      <c r="F37" s="251"/>
      <c r="G37" s="252"/>
      <c r="I37" s="235"/>
    </row>
    <row r="38" spans="1:9" s="238" customFormat="1" x14ac:dyDescent="0.25">
      <c r="A38" s="253"/>
      <c r="B38" s="251"/>
      <c r="C38" s="251"/>
      <c r="D38" s="251"/>
      <c r="E38" s="251"/>
      <c r="F38" s="251"/>
      <c r="G38" s="252"/>
      <c r="I38" s="235"/>
    </row>
    <row r="39" spans="1:9" s="238" customFormat="1" x14ac:dyDescent="0.25">
      <c r="A39" s="253"/>
      <c r="B39" s="251"/>
      <c r="C39" s="251"/>
      <c r="D39" s="251"/>
      <c r="E39" s="251"/>
      <c r="F39" s="567" t="s">
        <v>337</v>
      </c>
      <c r="G39" s="289">
        <f>ROUND(G10,2)</f>
        <v>0</v>
      </c>
      <c r="I39" s="235"/>
    </row>
    <row r="40" spans="1:9" s="238" customFormat="1" x14ac:dyDescent="0.25">
      <c r="A40" s="254"/>
      <c r="B40" s="255"/>
      <c r="C40" s="255"/>
      <c r="D40" s="255"/>
      <c r="E40" s="256"/>
      <c r="F40" s="568" t="s">
        <v>340</v>
      </c>
      <c r="G40" s="289">
        <f>ROUND(G15,2)</f>
        <v>0</v>
      </c>
      <c r="I40" s="241" t="s">
        <v>333</v>
      </c>
    </row>
    <row r="41" spans="1:9" s="238" customFormat="1" x14ac:dyDescent="0.25">
      <c r="I41" s="235"/>
    </row>
    <row r="42" spans="1:9" s="238" customFormat="1" x14ac:dyDescent="0.25">
      <c r="I42" s="235"/>
    </row>
    <row r="43" spans="1:9" s="238" customFormat="1" x14ac:dyDescent="0.25">
      <c r="A43" s="246" t="s">
        <v>472</v>
      </c>
      <c r="B43" s="257"/>
      <c r="C43" s="258"/>
      <c r="D43" s="258"/>
      <c r="E43" s="258"/>
      <c r="F43" s="258"/>
      <c r="G43" s="262"/>
      <c r="I43" s="241" t="s">
        <v>320</v>
      </c>
    </row>
    <row r="44" spans="1:9" s="238" customFormat="1" x14ac:dyDescent="0.25">
      <c r="A44" s="249"/>
      <c r="B44" s="259"/>
      <c r="C44" s="259"/>
      <c r="D44" s="259"/>
      <c r="E44" s="259"/>
      <c r="F44" s="259"/>
      <c r="G44" s="263"/>
      <c r="I44" s="235"/>
    </row>
    <row r="45" spans="1:9" s="238" customFormat="1" x14ac:dyDescent="0.25">
      <c r="A45" s="249"/>
      <c r="B45" s="259"/>
      <c r="C45" s="259"/>
      <c r="D45" s="259"/>
      <c r="E45" s="259"/>
      <c r="F45" s="288" t="s">
        <v>344</v>
      </c>
      <c r="G45" s="289">
        <f>ROUND(+G18,2)</f>
        <v>0</v>
      </c>
      <c r="I45" s="235"/>
    </row>
    <row r="46" spans="1:9" s="238" customFormat="1" x14ac:dyDescent="0.25">
      <c r="A46" s="260"/>
      <c r="B46" s="261"/>
      <c r="C46" s="261"/>
      <c r="D46" s="261"/>
      <c r="E46" s="256"/>
      <c r="F46" s="288" t="s">
        <v>343</v>
      </c>
      <c r="G46" s="289">
        <f>ROUND(+G21,2)</f>
        <v>0</v>
      </c>
      <c r="I46" s="241" t="s">
        <v>334</v>
      </c>
    </row>
    <row r="47" spans="1:9" s="238" customFormat="1" x14ac:dyDescent="0.25">
      <c r="G47" s="566"/>
      <c r="I47" s="235"/>
    </row>
    <row r="48" spans="1:9" s="238" customFormat="1" x14ac:dyDescent="0.25">
      <c r="A48" s="246" t="s">
        <v>473</v>
      </c>
      <c r="B48" s="257"/>
      <c r="C48" s="258"/>
      <c r="D48" s="258"/>
      <c r="E48" s="258"/>
      <c r="F48" s="258"/>
      <c r="G48" s="262"/>
      <c r="I48" s="241" t="s">
        <v>320</v>
      </c>
    </row>
    <row r="49" spans="1:9" s="238" customFormat="1" x14ac:dyDescent="0.25">
      <c r="A49" s="249"/>
      <c r="B49" s="259"/>
      <c r="C49" s="259"/>
      <c r="D49" s="259"/>
      <c r="E49" s="259"/>
      <c r="F49" s="259"/>
      <c r="G49" s="263"/>
    </row>
    <row r="50" spans="1:9" s="238" customFormat="1" x14ac:dyDescent="0.25">
      <c r="A50" s="249"/>
      <c r="B50" s="259"/>
      <c r="C50" s="259"/>
      <c r="D50" s="259"/>
      <c r="E50" s="259"/>
      <c r="F50" s="288" t="s">
        <v>346</v>
      </c>
      <c r="G50" s="289">
        <f>ROUND(+G24,2)</f>
        <v>0</v>
      </c>
    </row>
    <row r="51" spans="1:9" s="238" customFormat="1" x14ac:dyDescent="0.25">
      <c r="A51" s="260"/>
      <c r="B51" s="261"/>
      <c r="C51" s="261"/>
      <c r="D51" s="261"/>
      <c r="E51" s="256"/>
      <c r="F51" s="288" t="s">
        <v>345</v>
      </c>
      <c r="G51" s="289">
        <f>ROUND(+G27,2)</f>
        <v>0</v>
      </c>
      <c r="I51" s="241" t="s">
        <v>335</v>
      </c>
    </row>
    <row r="52" spans="1:9" s="238" customFormat="1" x14ac:dyDescent="0.25">
      <c r="G52" s="566"/>
      <c r="I52" s="235"/>
    </row>
    <row r="53" spans="1:9" s="238" customFormat="1" x14ac:dyDescent="0.25">
      <c r="A53" s="246" t="s">
        <v>474</v>
      </c>
      <c r="B53" s="257"/>
      <c r="C53" s="258"/>
      <c r="D53" s="258"/>
      <c r="E53" s="258"/>
      <c r="F53" s="258"/>
      <c r="G53" s="262"/>
      <c r="I53" s="241" t="s">
        <v>320</v>
      </c>
    </row>
    <row r="54" spans="1:9" s="238" customFormat="1" x14ac:dyDescent="0.25">
      <c r="A54" s="249"/>
      <c r="B54" s="259"/>
      <c r="C54" s="259"/>
      <c r="D54" s="259"/>
      <c r="E54" s="259"/>
      <c r="F54" s="259"/>
      <c r="G54" s="263"/>
    </row>
    <row r="55" spans="1:9" s="238" customFormat="1" x14ac:dyDescent="0.25">
      <c r="A55" s="249"/>
      <c r="B55" s="259"/>
      <c r="C55" s="259"/>
      <c r="D55" s="259"/>
      <c r="E55" s="259"/>
      <c r="F55" s="588" t="s">
        <v>388</v>
      </c>
      <c r="G55" s="289">
        <f>ROUND(+G30,2)</f>
        <v>0</v>
      </c>
    </row>
    <row r="56" spans="1:9" s="238" customFormat="1" x14ac:dyDescent="0.25">
      <c r="A56" s="260"/>
      <c r="B56" s="261"/>
      <c r="C56" s="261"/>
      <c r="D56" s="261"/>
      <c r="E56" s="256"/>
      <c r="F56" s="588" t="s">
        <v>389</v>
      </c>
      <c r="G56" s="289">
        <f>ROUND(+G33,2)</f>
        <v>0</v>
      </c>
      <c r="I56" s="241" t="s">
        <v>397</v>
      </c>
    </row>
    <row r="57" spans="1:9" x14ac:dyDescent="0.25">
      <c r="G57" s="31"/>
    </row>
    <row r="58" spans="1:9" x14ac:dyDescent="0.25">
      <c r="D58" s="778" t="s">
        <v>475</v>
      </c>
      <c r="E58" s="778"/>
      <c r="F58" s="778"/>
      <c r="G58" s="156">
        <f>ROUND(G40+G46+G51+G39+G45+G50+G55+G56,2)</f>
        <v>0</v>
      </c>
      <c r="I58" s="418" t="s">
        <v>398</v>
      </c>
    </row>
    <row r="60" spans="1:9" x14ac:dyDescent="0.25">
      <c r="E60" s="41"/>
    </row>
  </sheetData>
  <sheetProtection sheet="1" objects="1" scenarios="1" formatCells="0" formatRows="0" insertRows="0"/>
  <mergeCells count="6">
    <mergeCell ref="D58:F58"/>
    <mergeCell ref="A1:F1"/>
    <mergeCell ref="A2:G2"/>
    <mergeCell ref="A4:B5"/>
    <mergeCell ref="C4:F4"/>
    <mergeCell ref="G4:G5"/>
  </mergeCells>
  <printOptions horizontalCentered="1"/>
  <pageMargins left="0.25" right="0.25" top="0.25" bottom="0.25" header="0.3" footer="0.3"/>
  <pageSetup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zoomScaleNormal="100" workbookViewId="0">
      <selection sqref="A1:F1"/>
    </sheetView>
  </sheetViews>
  <sheetFormatPr defaultRowHeight="15" x14ac:dyDescent="0.25"/>
  <cols>
    <col min="1" max="1" width="22.7109375" style="209" customWidth="1"/>
    <col min="2" max="2" width="27.5703125" style="209" customWidth="1"/>
    <col min="3" max="6" width="15.140625" style="209" customWidth="1"/>
    <col min="7" max="7" width="17" style="209" customWidth="1"/>
    <col min="8" max="8" width="2.5703125" style="209" customWidth="1"/>
    <col min="9" max="16384" width="9.140625" style="209"/>
  </cols>
  <sheetData>
    <row r="1" spans="1:9" ht="20.25" customHeight="1" x14ac:dyDescent="0.25">
      <c r="A1" s="780" t="s">
        <v>227</v>
      </c>
      <c r="B1" s="780"/>
      <c r="C1" s="780"/>
      <c r="D1" s="780"/>
      <c r="E1" s="780"/>
      <c r="F1" s="780"/>
      <c r="G1" s="139">
        <f>+'Section A'!D3</f>
        <v>0</v>
      </c>
    </row>
    <row r="2" spans="1:9" ht="30" customHeight="1" x14ac:dyDescent="0.25">
      <c r="A2" s="681" t="s">
        <v>459</v>
      </c>
      <c r="B2" s="681"/>
      <c r="C2" s="681"/>
      <c r="D2" s="681"/>
      <c r="E2" s="681"/>
      <c r="F2" s="681"/>
      <c r="G2" s="681"/>
    </row>
    <row r="3" spans="1:9" x14ac:dyDescent="0.25">
      <c r="A3" s="194"/>
      <c r="B3" s="194"/>
      <c r="C3" s="194"/>
      <c r="D3" s="194"/>
      <c r="E3" s="194"/>
      <c r="F3" s="194"/>
      <c r="G3" s="194"/>
    </row>
    <row r="4" spans="1:9" x14ac:dyDescent="0.25">
      <c r="A4" s="779" t="s">
        <v>69</v>
      </c>
      <c r="B4" s="779"/>
      <c r="C4" s="779" t="s">
        <v>32</v>
      </c>
      <c r="D4" s="779"/>
      <c r="E4" s="779"/>
      <c r="F4" s="779"/>
      <c r="G4" s="779" t="s">
        <v>38</v>
      </c>
    </row>
    <row r="5" spans="1:9" x14ac:dyDescent="0.25">
      <c r="A5" s="779"/>
      <c r="B5" s="779"/>
      <c r="C5" s="392" t="s">
        <v>50</v>
      </c>
      <c r="D5" s="392" t="s">
        <v>49</v>
      </c>
      <c r="E5" s="392" t="s">
        <v>38</v>
      </c>
      <c r="F5" s="392" t="s">
        <v>37</v>
      </c>
      <c r="G5" s="779"/>
      <c r="I5" s="211" t="s">
        <v>316</v>
      </c>
    </row>
    <row r="6" spans="1:9" s="238" customFormat="1" x14ac:dyDescent="0.25">
      <c r="A6" s="264"/>
      <c r="B6" s="231"/>
      <c r="C6" s="231"/>
      <c r="D6" s="231"/>
      <c r="E6" s="231"/>
      <c r="F6" s="231"/>
      <c r="G6" s="265"/>
      <c r="I6" s="235"/>
    </row>
    <row r="7" spans="1:9" s="238" customFormat="1" x14ac:dyDescent="0.25">
      <c r="A7" s="266"/>
      <c r="B7" s="266"/>
      <c r="C7" s="267"/>
      <c r="D7" s="267"/>
      <c r="E7" s="265"/>
      <c r="F7" s="267"/>
      <c r="G7" s="234">
        <f>ROUND(+C7*E7*F7,2)</f>
        <v>0</v>
      </c>
      <c r="I7" s="235"/>
    </row>
    <row r="8" spans="1:9" s="238" customFormat="1" x14ac:dyDescent="0.25">
      <c r="A8" s="266"/>
      <c r="B8" s="266"/>
      <c r="C8" s="267"/>
      <c r="D8" s="267"/>
      <c r="E8" s="265"/>
      <c r="F8" s="267"/>
      <c r="G8" s="234">
        <f>ROUND(+C8*E8*F8,2)</f>
        <v>0</v>
      </c>
      <c r="I8" s="235"/>
    </row>
    <row r="9" spans="1:9" s="238" customFormat="1" ht="17.25" x14ac:dyDescent="0.4">
      <c r="A9" s="266"/>
      <c r="B9" s="266"/>
      <c r="C9" s="267"/>
      <c r="D9" s="267"/>
      <c r="E9" s="265"/>
      <c r="F9" s="267"/>
      <c r="G9" s="237">
        <f>ROUND(+C9*E9*F9,2)</f>
        <v>0</v>
      </c>
      <c r="I9" s="235"/>
    </row>
    <row r="10" spans="1:9" s="238" customFormat="1" x14ac:dyDescent="0.25">
      <c r="A10" s="231"/>
      <c r="B10" s="231"/>
      <c r="C10" s="231"/>
      <c r="D10" s="231"/>
      <c r="E10" s="232"/>
      <c r="F10" s="240" t="s">
        <v>337</v>
      </c>
      <c r="G10" s="268">
        <f>ROUND(SUM(G7:G9),2)</f>
        <v>0</v>
      </c>
      <c r="I10" s="241" t="s">
        <v>330</v>
      </c>
    </row>
    <row r="11" spans="1:9" s="238" customFormat="1" x14ac:dyDescent="0.25">
      <c r="A11" s="231"/>
      <c r="B11" s="231"/>
      <c r="C11" s="231"/>
      <c r="D11" s="231"/>
      <c r="E11" s="232"/>
      <c r="F11" s="231"/>
      <c r="G11" s="232"/>
      <c r="I11" s="235"/>
    </row>
    <row r="12" spans="1:9" s="238" customFormat="1" x14ac:dyDescent="0.25">
      <c r="A12" s="266"/>
      <c r="B12" s="266"/>
      <c r="C12" s="267"/>
      <c r="D12" s="267"/>
      <c r="E12" s="265"/>
      <c r="F12" s="267"/>
      <c r="G12" s="234">
        <f>ROUND(+C12*E12*F12,2)</f>
        <v>0</v>
      </c>
      <c r="I12" s="235"/>
    </row>
    <row r="13" spans="1:9" s="238" customFormat="1" x14ac:dyDescent="0.25">
      <c r="A13" s="266"/>
      <c r="B13" s="266"/>
      <c r="C13" s="267"/>
      <c r="D13" s="267"/>
      <c r="E13" s="265"/>
      <c r="F13" s="267"/>
      <c r="G13" s="234">
        <f>ROUND(+C13*E13*F13,2)</f>
        <v>0</v>
      </c>
      <c r="I13" s="235"/>
    </row>
    <row r="14" spans="1:9" s="238" customFormat="1" ht="17.25" x14ac:dyDescent="0.4">
      <c r="A14" s="266"/>
      <c r="B14" s="266"/>
      <c r="C14" s="267"/>
      <c r="D14" s="267"/>
      <c r="E14" s="265"/>
      <c r="F14" s="267"/>
      <c r="G14" s="237">
        <f>ROUND(+C14*E14*F14,2)</f>
        <v>0</v>
      </c>
      <c r="I14" s="235"/>
    </row>
    <row r="15" spans="1:9" s="238" customFormat="1" x14ac:dyDescent="0.25">
      <c r="A15" s="231"/>
      <c r="B15" s="231"/>
      <c r="C15" s="231"/>
      <c r="D15" s="231"/>
      <c r="E15" s="232"/>
      <c r="F15" s="240" t="s">
        <v>340</v>
      </c>
      <c r="G15" s="268">
        <f>ROUND(SUM(G12:G14),2)</f>
        <v>0</v>
      </c>
      <c r="I15" s="241" t="s">
        <v>330</v>
      </c>
    </row>
    <row r="16" spans="1:9" s="238" customFormat="1" x14ac:dyDescent="0.25">
      <c r="A16" s="231"/>
      <c r="B16" s="231"/>
      <c r="C16" s="231"/>
      <c r="D16" s="231"/>
      <c r="E16" s="232"/>
      <c r="F16" s="231"/>
      <c r="G16" s="232"/>
      <c r="I16" s="235"/>
    </row>
    <row r="17" spans="1:9" s="238" customFormat="1" ht="17.25" x14ac:dyDescent="0.4">
      <c r="A17" s="266"/>
      <c r="B17" s="266"/>
      <c r="C17" s="267"/>
      <c r="D17" s="267"/>
      <c r="E17" s="265"/>
      <c r="F17" s="267"/>
      <c r="G17" s="237">
        <f>ROUND(+C17*E17*F17,2)</f>
        <v>0</v>
      </c>
      <c r="I17" s="235"/>
    </row>
    <row r="18" spans="1:9" s="238" customFormat="1" x14ac:dyDescent="0.25">
      <c r="A18" s="231"/>
      <c r="B18" s="231"/>
      <c r="C18" s="231"/>
      <c r="D18" s="231"/>
      <c r="E18" s="244"/>
      <c r="F18" s="557" t="s">
        <v>338</v>
      </c>
      <c r="G18" s="234">
        <f>ROUND(+G17,2)</f>
        <v>0</v>
      </c>
      <c r="I18" s="241" t="s">
        <v>331</v>
      </c>
    </row>
    <row r="19" spans="1:9" s="238" customFormat="1" x14ac:dyDescent="0.25">
      <c r="A19" s="231"/>
      <c r="B19" s="231"/>
      <c r="C19" s="231"/>
      <c r="D19" s="231"/>
      <c r="E19" s="232"/>
      <c r="F19" s="231"/>
      <c r="G19" s="232"/>
      <c r="I19" s="235"/>
    </row>
    <row r="20" spans="1:9" s="238" customFormat="1" ht="17.25" x14ac:dyDescent="0.4">
      <c r="A20" s="266"/>
      <c r="B20" s="266"/>
      <c r="C20" s="267"/>
      <c r="D20" s="267"/>
      <c r="E20" s="265"/>
      <c r="F20" s="267"/>
      <c r="G20" s="237">
        <f>ROUND(+C20*E20*F20,2)</f>
        <v>0</v>
      </c>
      <c r="I20" s="235"/>
    </row>
    <row r="21" spans="1:9" s="238" customFormat="1" x14ac:dyDescent="0.25">
      <c r="A21" s="231"/>
      <c r="B21" s="231"/>
      <c r="C21" s="231"/>
      <c r="D21" s="231"/>
      <c r="E21" s="244"/>
      <c r="F21" s="557" t="s">
        <v>341</v>
      </c>
      <c r="G21" s="234">
        <f>ROUND(+G20,2)</f>
        <v>0</v>
      </c>
      <c r="I21" s="241" t="s">
        <v>331</v>
      </c>
    </row>
    <row r="22" spans="1:9" s="238" customFormat="1" x14ac:dyDescent="0.25">
      <c r="A22" s="231"/>
      <c r="B22" s="231"/>
      <c r="C22" s="231"/>
      <c r="D22" s="231"/>
      <c r="E22" s="232"/>
      <c r="F22" s="231"/>
      <c r="G22" s="232"/>
      <c r="I22" s="235"/>
    </row>
    <row r="23" spans="1:9" s="238" customFormat="1" ht="17.25" x14ac:dyDescent="0.4">
      <c r="A23" s="266"/>
      <c r="B23" s="266"/>
      <c r="C23" s="267"/>
      <c r="D23" s="267"/>
      <c r="E23" s="265"/>
      <c r="F23" s="267"/>
      <c r="G23" s="237">
        <f>ROUND(+C23*E23*F23,2)</f>
        <v>0</v>
      </c>
    </row>
    <row r="24" spans="1:9" s="238" customFormat="1" x14ac:dyDescent="0.25">
      <c r="A24" s="231"/>
      <c r="B24" s="231"/>
      <c r="C24" s="231"/>
      <c r="D24" s="231"/>
      <c r="E24" s="244"/>
      <c r="F24" s="557" t="s">
        <v>339</v>
      </c>
      <c r="G24" s="234">
        <f>ROUND(+G23,2)</f>
        <v>0</v>
      </c>
      <c r="I24" s="241" t="s">
        <v>332</v>
      </c>
    </row>
    <row r="25" spans="1:9" s="238" customFormat="1" x14ac:dyDescent="0.25">
      <c r="A25" s="231"/>
      <c r="B25" s="231"/>
      <c r="C25" s="231"/>
      <c r="D25" s="231"/>
      <c r="E25" s="232"/>
      <c r="F25" s="231"/>
      <c r="G25" s="232"/>
      <c r="I25" s="235"/>
    </row>
    <row r="26" spans="1:9" s="238" customFormat="1" ht="17.25" x14ac:dyDescent="0.4">
      <c r="A26" s="266"/>
      <c r="B26" s="266"/>
      <c r="C26" s="267"/>
      <c r="D26" s="267"/>
      <c r="E26" s="265"/>
      <c r="F26" s="267"/>
      <c r="G26" s="237">
        <f>ROUND(+C26*E26*F26,2)</f>
        <v>0</v>
      </c>
    </row>
    <row r="27" spans="1:9" s="238" customFormat="1" x14ac:dyDescent="0.25">
      <c r="A27" s="231"/>
      <c r="B27" s="231"/>
      <c r="C27" s="231"/>
      <c r="D27" s="231"/>
      <c r="E27" s="244"/>
      <c r="F27" s="557" t="s">
        <v>342</v>
      </c>
      <c r="G27" s="234">
        <f>ROUND(+G26,2)</f>
        <v>0</v>
      </c>
      <c r="I27" s="241" t="s">
        <v>332</v>
      </c>
    </row>
    <row r="28" spans="1:9" s="238" customFormat="1" x14ac:dyDescent="0.25">
      <c r="A28" s="231"/>
      <c r="B28" s="231"/>
      <c r="C28" s="231"/>
      <c r="D28" s="231"/>
      <c r="E28" s="231"/>
      <c r="F28" s="231"/>
      <c r="G28" s="232"/>
      <c r="I28" s="235"/>
    </row>
    <row r="29" spans="1:9" s="238" customFormat="1" ht="17.25" x14ac:dyDescent="0.4">
      <c r="A29" s="266"/>
      <c r="B29" s="266"/>
      <c r="C29" s="267"/>
      <c r="D29" s="267"/>
      <c r="E29" s="265"/>
      <c r="F29" s="267"/>
      <c r="G29" s="237">
        <f>ROUND(+C29*E29*F29,2)</f>
        <v>0</v>
      </c>
    </row>
    <row r="30" spans="1:9" s="238" customFormat="1" x14ac:dyDescent="0.25">
      <c r="A30" s="231"/>
      <c r="B30" s="231"/>
      <c r="C30" s="231"/>
      <c r="D30" s="231"/>
      <c r="E30" s="244"/>
      <c r="F30" s="404" t="s">
        <v>386</v>
      </c>
      <c r="G30" s="234">
        <f>ROUND(+G29,2)</f>
        <v>0</v>
      </c>
      <c r="I30" s="241" t="s">
        <v>396</v>
      </c>
    </row>
    <row r="31" spans="1:9" s="238" customFormat="1" x14ac:dyDescent="0.25">
      <c r="A31" s="231"/>
      <c r="B31" s="231"/>
      <c r="C31" s="231"/>
      <c r="D31" s="231"/>
      <c r="E31" s="232"/>
      <c r="F31" s="400"/>
      <c r="G31" s="232"/>
      <c r="I31" s="235"/>
    </row>
    <row r="32" spans="1:9" s="238" customFormat="1" ht="17.25" x14ac:dyDescent="0.4">
      <c r="A32" s="266"/>
      <c r="B32" s="266"/>
      <c r="C32" s="267"/>
      <c r="D32" s="267"/>
      <c r="E32" s="265"/>
      <c r="F32" s="267"/>
      <c r="G32" s="237">
        <f>ROUND(+C32*E32*F32,2)</f>
        <v>0</v>
      </c>
    </row>
    <row r="33" spans="1:9" s="238" customFormat="1" x14ac:dyDescent="0.25">
      <c r="A33" s="231"/>
      <c r="B33" s="231"/>
      <c r="C33" s="231"/>
      <c r="D33" s="231"/>
      <c r="E33" s="244"/>
      <c r="F33" s="404" t="s">
        <v>387</v>
      </c>
      <c r="G33" s="234">
        <f>ROUND(+G32,2)</f>
        <v>0</v>
      </c>
      <c r="I33" s="241" t="s">
        <v>396</v>
      </c>
    </row>
    <row r="34" spans="1:9" s="238" customFormat="1" x14ac:dyDescent="0.25">
      <c r="A34" s="231"/>
      <c r="B34" s="231"/>
      <c r="C34" s="231"/>
      <c r="D34" s="231"/>
      <c r="E34" s="231"/>
      <c r="F34" s="231"/>
      <c r="G34" s="232"/>
      <c r="I34" s="235"/>
    </row>
    <row r="35" spans="1:9" s="238" customFormat="1" x14ac:dyDescent="0.25">
      <c r="A35" s="246" t="s">
        <v>465</v>
      </c>
      <c r="B35" s="247"/>
      <c r="C35" s="247"/>
      <c r="D35" s="247"/>
      <c r="E35" s="247"/>
      <c r="F35" s="247"/>
      <c r="G35" s="248"/>
      <c r="I35" s="241" t="s">
        <v>320</v>
      </c>
    </row>
    <row r="36" spans="1:9" s="238" customFormat="1" x14ac:dyDescent="0.25">
      <c r="A36" s="269"/>
      <c r="B36" s="251"/>
      <c r="C36" s="251"/>
      <c r="D36" s="251"/>
      <c r="E36" s="251"/>
      <c r="F36" s="251"/>
      <c r="G36" s="252"/>
      <c r="I36" s="235"/>
    </row>
    <row r="37" spans="1:9" s="238" customFormat="1" x14ac:dyDescent="0.25">
      <c r="A37" s="253"/>
      <c r="B37" s="251"/>
      <c r="C37" s="251"/>
      <c r="D37" s="251"/>
      <c r="E37" s="251"/>
      <c r="F37" s="251"/>
      <c r="G37" s="252"/>
      <c r="I37" s="235"/>
    </row>
    <row r="38" spans="1:9" s="238" customFormat="1" x14ac:dyDescent="0.25">
      <c r="A38" s="253"/>
      <c r="B38" s="251"/>
      <c r="C38" s="251"/>
      <c r="D38" s="251"/>
      <c r="E38" s="251"/>
      <c r="F38" s="251"/>
      <c r="G38" s="252"/>
      <c r="I38" s="235"/>
    </row>
    <row r="39" spans="1:9" s="238" customFormat="1" x14ac:dyDescent="0.25">
      <c r="A39" s="253"/>
      <c r="B39" s="251"/>
      <c r="C39" s="251"/>
      <c r="D39" s="251"/>
      <c r="E39" s="251"/>
      <c r="F39" s="567" t="s">
        <v>337</v>
      </c>
      <c r="G39" s="289">
        <f>ROUND(G10,2)</f>
        <v>0</v>
      </c>
      <c r="I39" s="235"/>
    </row>
    <row r="40" spans="1:9" s="238" customFormat="1" x14ac:dyDescent="0.25">
      <c r="A40" s="254"/>
      <c r="B40" s="255"/>
      <c r="C40" s="255"/>
      <c r="D40" s="255"/>
      <c r="E40" s="256"/>
      <c r="F40" s="568" t="s">
        <v>340</v>
      </c>
      <c r="G40" s="289">
        <f>ROUND(G15,2)</f>
        <v>0</v>
      </c>
      <c r="I40" s="241" t="s">
        <v>333</v>
      </c>
    </row>
    <row r="41" spans="1:9" s="238" customFormat="1" x14ac:dyDescent="0.25">
      <c r="I41" s="235"/>
    </row>
    <row r="42" spans="1:9" s="238" customFormat="1" x14ac:dyDescent="0.25">
      <c r="I42" s="235"/>
    </row>
    <row r="43" spans="1:9" s="238" customFormat="1" x14ac:dyDescent="0.25">
      <c r="A43" s="246" t="s">
        <v>466</v>
      </c>
      <c r="B43" s="257"/>
      <c r="C43" s="258"/>
      <c r="D43" s="258"/>
      <c r="E43" s="258"/>
      <c r="F43" s="258"/>
      <c r="G43" s="262"/>
      <c r="I43" s="241" t="s">
        <v>320</v>
      </c>
    </row>
    <row r="44" spans="1:9" s="238" customFormat="1" x14ac:dyDescent="0.25">
      <c r="A44" s="249"/>
      <c r="B44" s="259"/>
      <c r="C44" s="259"/>
      <c r="D44" s="259"/>
      <c r="E44" s="259"/>
      <c r="F44" s="259"/>
      <c r="G44" s="263"/>
      <c r="I44" s="235"/>
    </row>
    <row r="45" spans="1:9" s="238" customFormat="1" x14ac:dyDescent="0.25">
      <c r="A45" s="249"/>
      <c r="B45" s="259"/>
      <c r="C45" s="259"/>
      <c r="D45" s="259"/>
      <c r="E45" s="259"/>
      <c r="F45" s="288" t="s">
        <v>344</v>
      </c>
      <c r="G45" s="289">
        <f>ROUND(+G18,2)</f>
        <v>0</v>
      </c>
      <c r="I45" s="235"/>
    </row>
    <row r="46" spans="1:9" s="238" customFormat="1" x14ac:dyDescent="0.25">
      <c r="A46" s="260"/>
      <c r="B46" s="261"/>
      <c r="C46" s="261"/>
      <c r="D46" s="261"/>
      <c r="E46" s="256"/>
      <c r="F46" s="288" t="s">
        <v>343</v>
      </c>
      <c r="G46" s="289">
        <f>ROUND(+G21,2)</f>
        <v>0</v>
      </c>
      <c r="I46" s="241" t="s">
        <v>334</v>
      </c>
    </row>
    <row r="47" spans="1:9" s="238" customFormat="1" x14ac:dyDescent="0.25">
      <c r="G47" s="566"/>
      <c r="I47" s="235"/>
    </row>
    <row r="48" spans="1:9" s="238" customFormat="1" x14ac:dyDescent="0.25">
      <c r="A48" s="246" t="s">
        <v>467</v>
      </c>
      <c r="B48" s="257"/>
      <c r="C48" s="258"/>
      <c r="D48" s="258"/>
      <c r="E48" s="258"/>
      <c r="F48" s="258"/>
      <c r="G48" s="262"/>
      <c r="I48" s="241" t="s">
        <v>320</v>
      </c>
    </row>
    <row r="49" spans="1:9" s="238" customFormat="1" x14ac:dyDescent="0.25">
      <c r="A49" s="249"/>
      <c r="B49" s="259"/>
      <c r="C49" s="259"/>
      <c r="D49" s="259"/>
      <c r="E49" s="259"/>
      <c r="F49" s="259"/>
      <c r="G49" s="263"/>
    </row>
    <row r="50" spans="1:9" s="238" customFormat="1" x14ac:dyDescent="0.25">
      <c r="A50" s="249"/>
      <c r="B50" s="259"/>
      <c r="C50" s="259"/>
      <c r="D50" s="259"/>
      <c r="E50" s="259"/>
      <c r="F50" s="288" t="s">
        <v>346</v>
      </c>
      <c r="G50" s="289">
        <f>ROUND(+G24,2)</f>
        <v>0</v>
      </c>
    </row>
    <row r="51" spans="1:9" s="238" customFormat="1" x14ac:dyDescent="0.25">
      <c r="A51" s="260"/>
      <c r="B51" s="261"/>
      <c r="C51" s="261"/>
      <c r="D51" s="261"/>
      <c r="E51" s="256"/>
      <c r="F51" s="288" t="s">
        <v>345</v>
      </c>
      <c r="G51" s="289">
        <f>ROUND(+G27,2)</f>
        <v>0</v>
      </c>
      <c r="I51" s="241" t="s">
        <v>335</v>
      </c>
    </row>
    <row r="52" spans="1:9" s="238" customFormat="1" x14ac:dyDescent="0.25">
      <c r="G52" s="566"/>
      <c r="I52" s="235"/>
    </row>
    <row r="53" spans="1:9" s="238" customFormat="1" x14ac:dyDescent="0.25">
      <c r="A53" s="246" t="s">
        <v>468</v>
      </c>
      <c r="B53" s="257"/>
      <c r="C53" s="258"/>
      <c r="D53" s="258"/>
      <c r="E53" s="258"/>
      <c r="F53" s="258"/>
      <c r="G53" s="262"/>
      <c r="I53" s="241" t="s">
        <v>320</v>
      </c>
    </row>
    <row r="54" spans="1:9" s="238" customFormat="1" x14ac:dyDescent="0.25">
      <c r="A54" s="249"/>
      <c r="B54" s="259"/>
      <c r="C54" s="259"/>
      <c r="D54" s="259"/>
      <c r="E54" s="259"/>
      <c r="F54" s="259"/>
      <c r="G54" s="263"/>
    </row>
    <row r="55" spans="1:9" s="238" customFormat="1" x14ac:dyDescent="0.25">
      <c r="A55" s="249"/>
      <c r="B55" s="259"/>
      <c r="C55" s="259"/>
      <c r="D55" s="259"/>
      <c r="E55" s="259"/>
      <c r="F55" s="588" t="s">
        <v>388</v>
      </c>
      <c r="G55" s="289">
        <f>ROUND(+G30,2)</f>
        <v>0</v>
      </c>
    </row>
    <row r="56" spans="1:9" s="238" customFormat="1" x14ac:dyDescent="0.25">
      <c r="A56" s="260"/>
      <c r="B56" s="261"/>
      <c r="C56" s="261"/>
      <c r="D56" s="261"/>
      <c r="E56" s="256"/>
      <c r="F56" s="588" t="s">
        <v>389</v>
      </c>
      <c r="G56" s="289">
        <f>ROUND(+G33,2)</f>
        <v>0</v>
      </c>
      <c r="I56" s="241" t="s">
        <v>397</v>
      </c>
    </row>
    <row r="57" spans="1:9" x14ac:dyDescent="0.25">
      <c r="G57" s="31"/>
    </row>
    <row r="58" spans="1:9" x14ac:dyDescent="0.25">
      <c r="D58" s="778" t="s">
        <v>469</v>
      </c>
      <c r="E58" s="778"/>
      <c r="F58" s="778"/>
      <c r="G58" s="156">
        <f>ROUND(G40+G46+G51+G39+G45+G50+G55+G56,2)</f>
        <v>0</v>
      </c>
      <c r="I58" s="418" t="s">
        <v>398</v>
      </c>
    </row>
    <row r="60" spans="1:9" x14ac:dyDescent="0.25">
      <c r="E60" s="41"/>
    </row>
  </sheetData>
  <sheetProtection sheet="1" objects="1" scenarios="1" formatCells="0" formatRows="0" insertRows="0"/>
  <mergeCells count="6">
    <mergeCell ref="D58:F58"/>
    <mergeCell ref="A1:F1"/>
    <mergeCell ref="A2:G2"/>
    <mergeCell ref="A4:B5"/>
    <mergeCell ref="C4:F4"/>
    <mergeCell ref="G4:G5"/>
  </mergeCells>
  <printOptions horizontalCentered="1"/>
  <pageMargins left="0.25" right="0.25" top="0.25" bottom="0.25" header="0.3" footer="0.3"/>
  <pageSetup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zoomScaleNormal="100" workbookViewId="0">
      <selection sqref="A1:F1"/>
    </sheetView>
  </sheetViews>
  <sheetFormatPr defaultRowHeight="15" x14ac:dyDescent="0.25"/>
  <cols>
    <col min="1" max="1" width="22.7109375" style="436" customWidth="1"/>
    <col min="2" max="2" width="27.5703125" style="436" customWidth="1"/>
    <col min="3" max="6" width="15.140625" style="436" customWidth="1"/>
    <col min="7" max="7" width="17" style="436" customWidth="1"/>
    <col min="8" max="8" width="2.5703125" style="436" customWidth="1"/>
    <col min="9" max="16384" width="9.140625" style="436"/>
  </cols>
  <sheetData>
    <row r="1" spans="1:9" ht="20.25" customHeight="1" x14ac:dyDescent="0.25">
      <c r="A1" s="780" t="s">
        <v>227</v>
      </c>
      <c r="B1" s="780"/>
      <c r="C1" s="780"/>
      <c r="D1" s="780"/>
      <c r="E1" s="780"/>
      <c r="F1" s="780"/>
      <c r="G1" s="139">
        <f>+'Section A'!D3</f>
        <v>0</v>
      </c>
    </row>
    <row r="2" spans="1:9" ht="15" customHeight="1" x14ac:dyDescent="0.25">
      <c r="A2" s="681" t="s">
        <v>460</v>
      </c>
      <c r="B2" s="681"/>
      <c r="C2" s="681"/>
      <c r="D2" s="681"/>
      <c r="E2" s="681"/>
      <c r="F2" s="681"/>
      <c r="G2" s="681"/>
    </row>
    <row r="3" spans="1:9" x14ac:dyDescent="0.25">
      <c r="A3" s="437"/>
      <c r="B3" s="437"/>
      <c r="C3" s="437"/>
      <c r="D3" s="437"/>
      <c r="E3" s="437"/>
      <c r="F3" s="437"/>
      <c r="G3" s="437"/>
    </row>
    <row r="4" spans="1:9" x14ac:dyDescent="0.25">
      <c r="A4" s="779" t="s">
        <v>69</v>
      </c>
      <c r="B4" s="779"/>
      <c r="C4" s="779" t="s">
        <v>32</v>
      </c>
      <c r="D4" s="779"/>
      <c r="E4" s="779"/>
      <c r="F4" s="779"/>
      <c r="G4" s="779" t="s">
        <v>38</v>
      </c>
    </row>
    <row r="5" spans="1:9" x14ac:dyDescent="0.25">
      <c r="A5" s="779"/>
      <c r="B5" s="779"/>
      <c r="C5" s="476" t="s">
        <v>50</v>
      </c>
      <c r="D5" s="476" t="s">
        <v>49</v>
      </c>
      <c r="E5" s="476" t="s">
        <v>38</v>
      </c>
      <c r="F5" s="476" t="s">
        <v>37</v>
      </c>
      <c r="G5" s="779"/>
      <c r="I5" s="211" t="s">
        <v>316</v>
      </c>
    </row>
    <row r="6" spans="1:9" s="238" customFormat="1" x14ac:dyDescent="0.25">
      <c r="A6" s="264"/>
      <c r="B6" s="231"/>
      <c r="C6" s="231"/>
      <c r="D6" s="231"/>
      <c r="E6" s="231"/>
      <c r="F6" s="231"/>
      <c r="G6" s="265"/>
      <c r="I6" s="235"/>
    </row>
    <row r="7" spans="1:9" s="238" customFormat="1" x14ac:dyDescent="0.25">
      <c r="A7" s="266"/>
      <c r="B7" s="266"/>
      <c r="C7" s="267"/>
      <c r="D7" s="267"/>
      <c r="E7" s="265"/>
      <c r="F7" s="267"/>
      <c r="G7" s="234">
        <f>ROUND(+C7*E7*F7,2)</f>
        <v>0</v>
      </c>
      <c r="I7" s="235"/>
    </row>
    <row r="8" spans="1:9" s="238" customFormat="1" x14ac:dyDescent="0.25">
      <c r="A8" s="266"/>
      <c r="B8" s="266"/>
      <c r="C8" s="267"/>
      <c r="D8" s="267"/>
      <c r="E8" s="265"/>
      <c r="F8" s="267"/>
      <c r="G8" s="234">
        <f>ROUND(+C8*E8*F8,2)</f>
        <v>0</v>
      </c>
      <c r="I8" s="235"/>
    </row>
    <row r="9" spans="1:9" s="238" customFormat="1" ht="17.25" x14ac:dyDescent="0.4">
      <c r="A9" s="266"/>
      <c r="B9" s="266"/>
      <c r="C9" s="267"/>
      <c r="D9" s="267"/>
      <c r="E9" s="265"/>
      <c r="F9" s="267"/>
      <c r="G9" s="237">
        <f>ROUND(+C9*E9*F9,2)</f>
        <v>0</v>
      </c>
      <c r="I9" s="235"/>
    </row>
    <row r="10" spans="1:9" s="238" customFormat="1" x14ac:dyDescent="0.25">
      <c r="A10" s="231"/>
      <c r="B10" s="231"/>
      <c r="C10" s="231"/>
      <c r="D10" s="231"/>
      <c r="E10" s="232"/>
      <c r="F10" s="240" t="s">
        <v>337</v>
      </c>
      <c r="G10" s="268">
        <f>ROUND(SUM(G7:G9),2)</f>
        <v>0</v>
      </c>
      <c r="I10" s="241" t="s">
        <v>330</v>
      </c>
    </row>
    <row r="11" spans="1:9" s="238" customFormat="1" x14ac:dyDescent="0.25">
      <c r="A11" s="231"/>
      <c r="B11" s="231"/>
      <c r="C11" s="231"/>
      <c r="D11" s="231"/>
      <c r="E11" s="232"/>
      <c r="F11" s="231"/>
      <c r="G11" s="232"/>
      <c r="I11" s="235"/>
    </row>
    <row r="12" spans="1:9" s="238" customFormat="1" x14ac:dyDescent="0.25">
      <c r="A12" s="266"/>
      <c r="B12" s="266"/>
      <c r="C12" s="267"/>
      <c r="D12" s="267"/>
      <c r="E12" s="265"/>
      <c r="F12" s="267"/>
      <c r="G12" s="234">
        <f>ROUND(+C12*E12*F12,2)</f>
        <v>0</v>
      </c>
      <c r="I12" s="235"/>
    </row>
    <row r="13" spans="1:9" s="238" customFormat="1" x14ac:dyDescent="0.25">
      <c r="A13" s="266"/>
      <c r="B13" s="266"/>
      <c r="C13" s="267"/>
      <c r="D13" s="267"/>
      <c r="E13" s="265"/>
      <c r="F13" s="267"/>
      <c r="G13" s="234">
        <f>ROUND(+C13*E13*F13,2)</f>
        <v>0</v>
      </c>
      <c r="I13" s="235"/>
    </row>
    <row r="14" spans="1:9" s="238" customFormat="1" ht="17.25" x14ac:dyDescent="0.4">
      <c r="A14" s="266"/>
      <c r="B14" s="266"/>
      <c r="C14" s="267"/>
      <c r="D14" s="267"/>
      <c r="E14" s="265"/>
      <c r="F14" s="267"/>
      <c r="G14" s="237">
        <f>ROUND(+C14*E14*F14,2)</f>
        <v>0</v>
      </c>
      <c r="I14" s="235"/>
    </row>
    <row r="15" spans="1:9" s="238" customFormat="1" x14ac:dyDescent="0.25">
      <c r="A15" s="231"/>
      <c r="B15" s="231"/>
      <c r="C15" s="231"/>
      <c r="D15" s="231"/>
      <c r="E15" s="232"/>
      <c r="F15" s="240" t="s">
        <v>340</v>
      </c>
      <c r="G15" s="268">
        <f>ROUND(SUM(G12:G14),2)</f>
        <v>0</v>
      </c>
      <c r="I15" s="241" t="s">
        <v>330</v>
      </c>
    </row>
    <row r="16" spans="1:9" s="238" customFormat="1" x14ac:dyDescent="0.25">
      <c r="A16" s="231"/>
      <c r="B16" s="231"/>
      <c r="C16" s="231"/>
      <c r="D16" s="231"/>
      <c r="E16" s="232"/>
      <c r="F16" s="231"/>
      <c r="G16" s="232"/>
      <c r="I16" s="235"/>
    </row>
    <row r="17" spans="1:9" s="238" customFormat="1" ht="17.25" x14ac:dyDescent="0.4">
      <c r="A17" s="266"/>
      <c r="B17" s="266"/>
      <c r="C17" s="267"/>
      <c r="D17" s="267"/>
      <c r="E17" s="265"/>
      <c r="F17" s="267"/>
      <c r="G17" s="237">
        <f>ROUND(+C17*E17*F17,2)</f>
        <v>0</v>
      </c>
      <c r="I17" s="235"/>
    </row>
    <row r="18" spans="1:9" s="238" customFormat="1" x14ac:dyDescent="0.25">
      <c r="A18" s="231"/>
      <c r="B18" s="231"/>
      <c r="C18" s="231"/>
      <c r="D18" s="231"/>
      <c r="E18" s="244"/>
      <c r="F18" s="557" t="s">
        <v>338</v>
      </c>
      <c r="G18" s="234">
        <f>ROUND(+G17,2)</f>
        <v>0</v>
      </c>
      <c r="I18" s="241" t="s">
        <v>331</v>
      </c>
    </row>
    <row r="19" spans="1:9" s="238" customFormat="1" x14ac:dyDescent="0.25">
      <c r="A19" s="231"/>
      <c r="B19" s="231"/>
      <c r="C19" s="231"/>
      <c r="D19" s="231"/>
      <c r="E19" s="232"/>
      <c r="F19" s="231"/>
      <c r="G19" s="232"/>
      <c r="I19" s="235"/>
    </row>
    <row r="20" spans="1:9" s="238" customFormat="1" ht="17.25" x14ac:dyDescent="0.4">
      <c r="A20" s="266"/>
      <c r="B20" s="266"/>
      <c r="C20" s="267"/>
      <c r="D20" s="267"/>
      <c r="E20" s="265"/>
      <c r="F20" s="267"/>
      <c r="G20" s="237">
        <f>ROUND(+C20*E20*F20,2)</f>
        <v>0</v>
      </c>
      <c r="I20" s="235"/>
    </row>
    <row r="21" spans="1:9" s="238" customFormat="1" x14ac:dyDescent="0.25">
      <c r="A21" s="231"/>
      <c r="B21" s="231"/>
      <c r="C21" s="231"/>
      <c r="D21" s="231"/>
      <c r="E21" s="244"/>
      <c r="F21" s="557" t="s">
        <v>341</v>
      </c>
      <c r="G21" s="234">
        <f>ROUND(+G20,2)</f>
        <v>0</v>
      </c>
      <c r="I21" s="241" t="s">
        <v>331</v>
      </c>
    </row>
    <row r="22" spans="1:9" s="238" customFormat="1" x14ac:dyDescent="0.25">
      <c r="A22" s="231"/>
      <c r="B22" s="231"/>
      <c r="C22" s="231"/>
      <c r="D22" s="231"/>
      <c r="E22" s="232"/>
      <c r="F22" s="231"/>
      <c r="G22" s="232"/>
      <c r="I22" s="235"/>
    </row>
    <row r="23" spans="1:9" s="238" customFormat="1" ht="17.25" x14ac:dyDescent="0.4">
      <c r="A23" s="266"/>
      <c r="B23" s="266"/>
      <c r="C23" s="267"/>
      <c r="D23" s="267"/>
      <c r="E23" s="265"/>
      <c r="F23" s="267"/>
      <c r="G23" s="237">
        <f>ROUND(+C23*E23*F23,2)</f>
        <v>0</v>
      </c>
    </row>
    <row r="24" spans="1:9" s="238" customFormat="1" x14ac:dyDescent="0.25">
      <c r="A24" s="231"/>
      <c r="B24" s="231"/>
      <c r="C24" s="231"/>
      <c r="D24" s="231"/>
      <c r="E24" s="244"/>
      <c r="F24" s="557" t="s">
        <v>339</v>
      </c>
      <c r="G24" s="234">
        <f>ROUND(+G23,2)</f>
        <v>0</v>
      </c>
      <c r="I24" s="241" t="s">
        <v>332</v>
      </c>
    </row>
    <row r="25" spans="1:9" s="238" customFormat="1" x14ac:dyDescent="0.25">
      <c r="A25" s="231"/>
      <c r="B25" s="231"/>
      <c r="C25" s="231"/>
      <c r="D25" s="231"/>
      <c r="E25" s="232"/>
      <c r="F25" s="231"/>
      <c r="G25" s="232"/>
      <c r="I25" s="235"/>
    </row>
    <row r="26" spans="1:9" s="238" customFormat="1" ht="17.25" x14ac:dyDescent="0.4">
      <c r="A26" s="266"/>
      <c r="B26" s="266"/>
      <c r="C26" s="267"/>
      <c r="D26" s="267"/>
      <c r="E26" s="265"/>
      <c r="F26" s="267"/>
      <c r="G26" s="237">
        <f>ROUND(+C26*E26*F26,2)</f>
        <v>0</v>
      </c>
    </row>
    <row r="27" spans="1:9" s="238" customFormat="1" x14ac:dyDescent="0.25">
      <c r="A27" s="231"/>
      <c r="B27" s="231"/>
      <c r="C27" s="231"/>
      <c r="D27" s="231"/>
      <c r="E27" s="244"/>
      <c r="F27" s="557" t="s">
        <v>342</v>
      </c>
      <c r="G27" s="234">
        <f>ROUND(+G26,2)</f>
        <v>0</v>
      </c>
      <c r="I27" s="241" t="s">
        <v>332</v>
      </c>
    </row>
    <row r="28" spans="1:9" s="238" customFormat="1" x14ac:dyDescent="0.25">
      <c r="A28" s="231"/>
      <c r="B28" s="231"/>
      <c r="C28" s="231"/>
      <c r="D28" s="231"/>
      <c r="E28" s="231"/>
      <c r="F28" s="231"/>
      <c r="G28" s="232"/>
      <c r="I28" s="235"/>
    </row>
    <row r="29" spans="1:9" s="238" customFormat="1" ht="17.25" x14ac:dyDescent="0.4">
      <c r="A29" s="266"/>
      <c r="B29" s="266"/>
      <c r="C29" s="267"/>
      <c r="D29" s="267"/>
      <c r="E29" s="265"/>
      <c r="F29" s="267"/>
      <c r="G29" s="237">
        <f>ROUND(+C29*E29*F29,2)</f>
        <v>0</v>
      </c>
    </row>
    <row r="30" spans="1:9" s="238" customFormat="1" x14ac:dyDescent="0.25">
      <c r="A30" s="231"/>
      <c r="B30" s="231"/>
      <c r="C30" s="231"/>
      <c r="D30" s="231"/>
      <c r="E30" s="244"/>
      <c r="F30" s="404" t="s">
        <v>386</v>
      </c>
      <c r="G30" s="234">
        <f>ROUND(+G29,2)</f>
        <v>0</v>
      </c>
      <c r="I30" s="241" t="s">
        <v>396</v>
      </c>
    </row>
    <row r="31" spans="1:9" s="238" customFormat="1" x14ac:dyDescent="0.25">
      <c r="A31" s="231"/>
      <c r="B31" s="231"/>
      <c r="C31" s="231"/>
      <c r="D31" s="231"/>
      <c r="E31" s="232"/>
      <c r="F31" s="400"/>
      <c r="G31" s="232"/>
      <c r="I31" s="235"/>
    </row>
    <row r="32" spans="1:9" s="238" customFormat="1" ht="17.25" x14ac:dyDescent="0.4">
      <c r="A32" s="266"/>
      <c r="B32" s="266"/>
      <c r="C32" s="267"/>
      <c r="D32" s="267"/>
      <c r="E32" s="265"/>
      <c r="F32" s="267"/>
      <c r="G32" s="237">
        <f>ROUND(+C32*E32*F32,2)</f>
        <v>0</v>
      </c>
    </row>
    <row r="33" spans="1:9" s="238" customFormat="1" x14ac:dyDescent="0.25">
      <c r="A33" s="231"/>
      <c r="B33" s="231"/>
      <c r="C33" s="231"/>
      <c r="D33" s="231"/>
      <c r="E33" s="244"/>
      <c r="F33" s="404" t="s">
        <v>387</v>
      </c>
      <c r="G33" s="234">
        <f>ROUND(+G32,2)</f>
        <v>0</v>
      </c>
      <c r="I33" s="241" t="s">
        <v>396</v>
      </c>
    </row>
    <row r="34" spans="1:9" s="238" customFormat="1" x14ac:dyDescent="0.25">
      <c r="A34" s="231"/>
      <c r="B34" s="231"/>
      <c r="C34" s="231"/>
      <c r="D34" s="231"/>
      <c r="E34" s="231"/>
      <c r="F34" s="231"/>
      <c r="G34" s="232"/>
      <c r="I34" s="235"/>
    </row>
    <row r="35" spans="1:9" s="238" customFormat="1" x14ac:dyDescent="0.25">
      <c r="A35" s="246" t="s">
        <v>461</v>
      </c>
      <c r="B35" s="247"/>
      <c r="C35" s="247"/>
      <c r="D35" s="247"/>
      <c r="E35" s="247"/>
      <c r="F35" s="247"/>
      <c r="G35" s="248"/>
      <c r="I35" s="241" t="s">
        <v>320</v>
      </c>
    </row>
    <row r="36" spans="1:9" s="238" customFormat="1" x14ac:dyDescent="0.25">
      <c r="A36" s="269"/>
      <c r="B36" s="251"/>
      <c r="C36" s="251"/>
      <c r="D36" s="251"/>
      <c r="E36" s="251"/>
      <c r="F36" s="251"/>
      <c r="G36" s="252"/>
      <c r="I36" s="235"/>
    </row>
    <row r="37" spans="1:9" s="238" customFormat="1" x14ac:dyDescent="0.25">
      <c r="A37" s="253"/>
      <c r="B37" s="251"/>
      <c r="C37" s="251"/>
      <c r="D37" s="251"/>
      <c r="E37" s="251"/>
      <c r="F37" s="251"/>
      <c r="G37" s="252"/>
      <c r="I37" s="235"/>
    </row>
    <row r="38" spans="1:9" s="238" customFormat="1" x14ac:dyDescent="0.25">
      <c r="A38" s="253"/>
      <c r="B38" s="251"/>
      <c r="C38" s="251"/>
      <c r="D38" s="251"/>
      <c r="E38" s="251"/>
      <c r="F38" s="251"/>
      <c r="G38" s="252"/>
      <c r="I38" s="235"/>
    </row>
    <row r="39" spans="1:9" s="238" customFormat="1" x14ac:dyDescent="0.25">
      <c r="A39" s="253"/>
      <c r="B39" s="251"/>
      <c r="C39" s="251"/>
      <c r="D39" s="251"/>
      <c r="E39" s="251"/>
      <c r="F39" s="567" t="s">
        <v>337</v>
      </c>
      <c r="G39" s="289">
        <f>ROUND(G10,2)</f>
        <v>0</v>
      </c>
      <c r="I39" s="235"/>
    </row>
    <row r="40" spans="1:9" s="238" customFormat="1" x14ac:dyDescent="0.25">
      <c r="A40" s="254"/>
      <c r="B40" s="255"/>
      <c r="C40" s="255"/>
      <c r="D40" s="255"/>
      <c r="E40" s="256"/>
      <c r="F40" s="568" t="s">
        <v>340</v>
      </c>
      <c r="G40" s="289">
        <f>ROUND(G15,2)</f>
        <v>0</v>
      </c>
      <c r="I40" s="241" t="s">
        <v>333</v>
      </c>
    </row>
    <row r="41" spans="1:9" s="238" customFormat="1" x14ac:dyDescent="0.25">
      <c r="I41" s="235"/>
    </row>
    <row r="42" spans="1:9" s="238" customFormat="1" x14ac:dyDescent="0.25">
      <c r="I42" s="235"/>
    </row>
    <row r="43" spans="1:9" s="238" customFormat="1" x14ac:dyDescent="0.25">
      <c r="A43" s="246" t="s">
        <v>462</v>
      </c>
      <c r="B43" s="257"/>
      <c r="C43" s="258"/>
      <c r="D43" s="258"/>
      <c r="E43" s="258"/>
      <c r="F43" s="258"/>
      <c r="G43" s="262"/>
      <c r="I43" s="241" t="s">
        <v>320</v>
      </c>
    </row>
    <row r="44" spans="1:9" s="238" customFormat="1" x14ac:dyDescent="0.25">
      <c r="A44" s="249"/>
      <c r="B44" s="259"/>
      <c r="C44" s="259"/>
      <c r="D44" s="259"/>
      <c r="E44" s="259"/>
      <c r="F44" s="259"/>
      <c r="G44" s="263"/>
      <c r="I44" s="235"/>
    </row>
    <row r="45" spans="1:9" s="238" customFormat="1" x14ac:dyDescent="0.25">
      <c r="A45" s="249"/>
      <c r="B45" s="259"/>
      <c r="C45" s="259"/>
      <c r="D45" s="259"/>
      <c r="E45" s="259"/>
      <c r="F45" s="288" t="s">
        <v>344</v>
      </c>
      <c r="G45" s="289">
        <f>ROUND(+G18,2)</f>
        <v>0</v>
      </c>
      <c r="I45" s="235"/>
    </row>
    <row r="46" spans="1:9" s="238" customFormat="1" x14ac:dyDescent="0.25">
      <c r="A46" s="260"/>
      <c r="B46" s="261"/>
      <c r="C46" s="261"/>
      <c r="D46" s="261"/>
      <c r="E46" s="256"/>
      <c r="F46" s="288" t="s">
        <v>343</v>
      </c>
      <c r="G46" s="289">
        <f>ROUND(+G21,2)</f>
        <v>0</v>
      </c>
      <c r="I46" s="241" t="s">
        <v>334</v>
      </c>
    </row>
    <row r="47" spans="1:9" s="238" customFormat="1" x14ac:dyDescent="0.25">
      <c r="G47" s="566"/>
      <c r="I47" s="235"/>
    </row>
    <row r="48" spans="1:9" s="238" customFormat="1" x14ac:dyDescent="0.25">
      <c r="A48" s="246" t="s">
        <v>463</v>
      </c>
      <c r="B48" s="257"/>
      <c r="C48" s="258"/>
      <c r="D48" s="258"/>
      <c r="E48" s="258"/>
      <c r="F48" s="258"/>
      <c r="G48" s="262"/>
      <c r="I48" s="241" t="s">
        <v>320</v>
      </c>
    </row>
    <row r="49" spans="1:9" s="238" customFormat="1" x14ac:dyDescent="0.25">
      <c r="A49" s="249"/>
      <c r="B49" s="259"/>
      <c r="C49" s="259"/>
      <c r="D49" s="259"/>
      <c r="E49" s="259"/>
      <c r="F49" s="259"/>
      <c r="G49" s="263"/>
    </row>
    <row r="50" spans="1:9" s="238" customFormat="1" x14ac:dyDescent="0.25">
      <c r="A50" s="249"/>
      <c r="B50" s="259"/>
      <c r="C50" s="259"/>
      <c r="D50" s="259"/>
      <c r="E50" s="259"/>
      <c r="F50" s="288" t="s">
        <v>346</v>
      </c>
      <c r="G50" s="289">
        <f>ROUND(+G24,2)</f>
        <v>0</v>
      </c>
    </row>
    <row r="51" spans="1:9" s="238" customFormat="1" x14ac:dyDescent="0.25">
      <c r="A51" s="260"/>
      <c r="B51" s="261"/>
      <c r="C51" s="261"/>
      <c r="D51" s="261"/>
      <c r="E51" s="256"/>
      <c r="F51" s="288" t="s">
        <v>345</v>
      </c>
      <c r="G51" s="289">
        <f>ROUND(+G27,2)</f>
        <v>0</v>
      </c>
      <c r="I51" s="241" t="s">
        <v>335</v>
      </c>
    </row>
    <row r="52" spans="1:9" s="238" customFormat="1" x14ac:dyDescent="0.25">
      <c r="G52" s="566"/>
      <c r="I52" s="235"/>
    </row>
    <row r="53" spans="1:9" s="238" customFormat="1" x14ac:dyDescent="0.25">
      <c r="A53" s="246" t="s">
        <v>464</v>
      </c>
      <c r="B53" s="257"/>
      <c r="C53" s="258"/>
      <c r="D53" s="258"/>
      <c r="E53" s="258"/>
      <c r="F53" s="258"/>
      <c r="G53" s="262"/>
      <c r="I53" s="241" t="s">
        <v>320</v>
      </c>
    </row>
    <row r="54" spans="1:9" s="238" customFormat="1" x14ac:dyDescent="0.25">
      <c r="A54" s="249"/>
      <c r="B54" s="259"/>
      <c r="C54" s="259"/>
      <c r="D54" s="259"/>
      <c r="E54" s="259"/>
      <c r="F54" s="259"/>
      <c r="G54" s="263"/>
    </row>
    <row r="55" spans="1:9" s="238" customFormat="1" x14ac:dyDescent="0.25">
      <c r="A55" s="249"/>
      <c r="B55" s="259"/>
      <c r="C55" s="259"/>
      <c r="D55" s="259"/>
      <c r="E55" s="259"/>
      <c r="F55" s="588" t="s">
        <v>388</v>
      </c>
      <c r="G55" s="289">
        <f>ROUND(+G30,2)</f>
        <v>0</v>
      </c>
    </row>
    <row r="56" spans="1:9" s="238" customFormat="1" x14ac:dyDescent="0.25">
      <c r="A56" s="260"/>
      <c r="B56" s="261"/>
      <c r="C56" s="261"/>
      <c r="D56" s="261"/>
      <c r="E56" s="256"/>
      <c r="F56" s="588" t="s">
        <v>389</v>
      </c>
      <c r="G56" s="289">
        <f>ROUND(+G33,2)</f>
        <v>0</v>
      </c>
      <c r="I56" s="241" t="s">
        <v>397</v>
      </c>
    </row>
    <row r="57" spans="1:9" x14ac:dyDescent="0.25">
      <c r="G57" s="31"/>
    </row>
    <row r="58" spans="1:9" x14ac:dyDescent="0.25">
      <c r="D58" s="778" t="s">
        <v>470</v>
      </c>
      <c r="E58" s="778"/>
      <c r="F58" s="778"/>
      <c r="G58" s="463">
        <f>ROUND(G40+G46+G51+G39+G45+G50+G55+G56,2)</f>
        <v>0</v>
      </c>
      <c r="I58" s="418" t="s">
        <v>398</v>
      </c>
    </row>
    <row r="60" spans="1:9" x14ac:dyDescent="0.25">
      <c r="E60" s="41"/>
    </row>
  </sheetData>
  <sheetProtection sheet="1" objects="1" scenarios="1" formatCells="0" formatRows="0" insertRows="0"/>
  <mergeCells count="6">
    <mergeCell ref="D58:F58"/>
    <mergeCell ref="A1:F1"/>
    <mergeCell ref="A2:G2"/>
    <mergeCell ref="A4:B5"/>
    <mergeCell ref="C4:F4"/>
    <mergeCell ref="G4:G5"/>
  </mergeCells>
  <printOptions horizontalCentered="1"/>
  <pageMargins left="0.25" right="0.25" top="0.25" bottom="0.25" header="0.3" footer="0.3"/>
  <pageSetup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5"/>
  <sheetViews>
    <sheetView zoomScaleNormal="100" workbookViewId="0"/>
  </sheetViews>
  <sheetFormatPr defaultRowHeight="15" x14ac:dyDescent="0.25"/>
  <cols>
    <col min="1" max="1" width="2.85546875" customWidth="1"/>
    <col min="2" max="4" width="18.42578125" customWidth="1"/>
    <col min="5" max="5" width="15.5703125" customWidth="1"/>
    <col min="6" max="7" width="18.7109375" customWidth="1"/>
    <col min="8" max="8" width="19.7109375" customWidth="1"/>
    <col min="9" max="9" width="3" customWidth="1"/>
  </cols>
  <sheetData>
    <row r="1" spans="2:10" ht="21.75" customHeight="1" x14ac:dyDescent="0.25">
      <c r="B1" s="780" t="s">
        <v>227</v>
      </c>
      <c r="C1" s="780"/>
      <c r="D1" s="780"/>
      <c r="E1" s="780"/>
      <c r="F1" s="780"/>
      <c r="G1" s="780"/>
      <c r="H1" s="139">
        <f>+'Section A'!D3</f>
        <v>0</v>
      </c>
    </row>
    <row r="2" spans="2:10" ht="54.75" customHeight="1" x14ac:dyDescent="0.25">
      <c r="B2" s="810" t="s">
        <v>238</v>
      </c>
      <c r="C2" s="810"/>
      <c r="D2" s="810"/>
      <c r="E2" s="810"/>
      <c r="F2" s="810"/>
      <c r="G2" s="810"/>
      <c r="H2" s="810"/>
    </row>
    <row r="3" spans="2:10" ht="15" customHeight="1" x14ac:dyDescent="0.25">
      <c r="B3" s="811" t="s">
        <v>69</v>
      </c>
      <c r="C3" s="811"/>
      <c r="D3" s="811"/>
      <c r="E3" s="811"/>
      <c r="F3" s="811" t="s">
        <v>32</v>
      </c>
      <c r="G3" s="811"/>
      <c r="H3" s="811" t="s">
        <v>38</v>
      </c>
    </row>
    <row r="4" spans="2:10" ht="15" customHeight="1" x14ac:dyDescent="0.25">
      <c r="B4" s="811"/>
      <c r="C4" s="811"/>
      <c r="D4" s="811"/>
      <c r="E4" s="811"/>
      <c r="F4" s="35" t="s">
        <v>79</v>
      </c>
      <c r="G4" s="35" t="s">
        <v>80</v>
      </c>
      <c r="H4" s="811"/>
    </row>
    <row r="5" spans="2:10" s="235" customFormat="1" x14ac:dyDescent="0.25">
      <c r="B5" s="230"/>
      <c r="C5" s="231"/>
      <c r="D5" s="231"/>
      <c r="E5" s="231"/>
      <c r="F5" s="232"/>
      <c r="G5" s="233"/>
      <c r="H5" s="234"/>
    </row>
    <row r="6" spans="2:10" s="235" customFormat="1" x14ac:dyDescent="0.25">
      <c r="B6" s="236"/>
      <c r="C6" s="231"/>
      <c r="D6" s="231"/>
      <c r="E6" s="231"/>
      <c r="F6" s="232"/>
      <c r="G6" s="233"/>
      <c r="H6" s="234">
        <f>ROUND(F6*G6,2)</f>
        <v>0</v>
      </c>
    </row>
    <row r="7" spans="2:10" s="235" customFormat="1" ht="18.75" customHeight="1" x14ac:dyDescent="0.4">
      <c r="B7" s="236"/>
      <c r="C7" s="231"/>
      <c r="D7" s="231"/>
      <c r="E7" s="231"/>
      <c r="F7" s="232"/>
      <c r="G7" s="233"/>
      <c r="H7" s="237">
        <f>ROUND(F7*G7,2)</f>
        <v>0</v>
      </c>
    </row>
    <row r="8" spans="2:10" s="235" customFormat="1" x14ac:dyDescent="0.25">
      <c r="B8" s="238"/>
      <c r="C8" s="238"/>
      <c r="D8" s="238"/>
      <c r="E8" s="238"/>
      <c r="F8" s="239"/>
      <c r="G8" s="240" t="s">
        <v>337</v>
      </c>
      <c r="H8" s="234">
        <f>ROUND(SUM(H6:H7),2)</f>
        <v>0</v>
      </c>
      <c r="J8" s="241" t="s">
        <v>317</v>
      </c>
    </row>
    <row r="9" spans="2:10" s="235" customFormat="1" x14ac:dyDescent="0.25">
      <c r="B9" s="238"/>
      <c r="C9" s="238"/>
      <c r="D9" s="238"/>
      <c r="E9" s="238"/>
      <c r="F9" s="238"/>
      <c r="G9" s="242"/>
      <c r="H9" s="242"/>
    </row>
    <row r="10" spans="2:10" s="235" customFormat="1" x14ac:dyDescent="0.25">
      <c r="B10" s="236"/>
      <c r="C10" s="231"/>
      <c r="D10" s="231"/>
      <c r="E10" s="231"/>
      <c r="F10" s="232"/>
      <c r="G10" s="233"/>
      <c r="H10" s="234">
        <f>ROUND(F10*G10,2)</f>
        <v>0</v>
      </c>
    </row>
    <row r="11" spans="2:10" s="235" customFormat="1" ht="18.75" customHeight="1" x14ac:dyDescent="0.4">
      <c r="B11" s="236"/>
      <c r="C11" s="231"/>
      <c r="D11" s="231"/>
      <c r="E11" s="231"/>
      <c r="F11" s="232"/>
      <c r="G11" s="233"/>
      <c r="H11" s="237">
        <f>ROUND(F11*G11,2)</f>
        <v>0</v>
      </c>
    </row>
    <row r="12" spans="2:10" s="235" customFormat="1" x14ac:dyDescent="0.25">
      <c r="B12" s="238"/>
      <c r="C12" s="238"/>
      <c r="D12" s="238"/>
      <c r="E12" s="238"/>
      <c r="F12" s="239"/>
      <c r="G12" s="240" t="s">
        <v>340</v>
      </c>
      <c r="H12" s="234">
        <f>ROUND(SUM(H10:H11),2)</f>
        <v>0</v>
      </c>
      <c r="J12" s="241" t="s">
        <v>317</v>
      </c>
    </row>
    <row r="13" spans="2:10" s="235" customFormat="1" x14ac:dyDescent="0.25">
      <c r="B13" s="238"/>
      <c r="C13" s="238"/>
      <c r="D13" s="238"/>
      <c r="E13" s="238"/>
      <c r="F13" s="242"/>
      <c r="G13" s="243"/>
      <c r="H13" s="242"/>
    </row>
    <row r="14" spans="2:10" s="235" customFormat="1" ht="17.25" x14ac:dyDescent="0.4">
      <c r="B14" s="236"/>
      <c r="C14" s="231"/>
      <c r="D14" s="231"/>
      <c r="E14" s="231"/>
      <c r="F14" s="232"/>
      <c r="G14" s="233"/>
      <c r="H14" s="237">
        <f>ROUND(F14*G14,2)</f>
        <v>0</v>
      </c>
    </row>
    <row r="15" spans="2:10" s="235" customFormat="1" x14ac:dyDescent="0.25">
      <c r="B15" s="238"/>
      <c r="C15" s="238"/>
      <c r="D15" s="238"/>
      <c r="E15" s="238"/>
      <c r="F15" s="244"/>
      <c r="G15" s="557" t="s">
        <v>338</v>
      </c>
      <c r="H15" s="234">
        <f>ROUND(+H14,2)</f>
        <v>0</v>
      </c>
      <c r="J15" s="241" t="s">
        <v>318</v>
      </c>
    </row>
    <row r="16" spans="2:10" s="235" customFormat="1" x14ac:dyDescent="0.25">
      <c r="B16" s="238"/>
      <c r="C16" s="238"/>
      <c r="D16" s="238"/>
      <c r="E16" s="238"/>
      <c r="F16" s="242"/>
      <c r="G16" s="243"/>
      <c r="H16" s="242"/>
    </row>
    <row r="17" spans="2:10" s="235" customFormat="1" ht="17.25" x14ac:dyDescent="0.4">
      <c r="B17" s="236"/>
      <c r="C17" s="231"/>
      <c r="D17" s="231"/>
      <c r="E17" s="231"/>
      <c r="F17" s="232"/>
      <c r="G17" s="233"/>
      <c r="H17" s="237">
        <f>ROUND(F17*G17,2)</f>
        <v>0</v>
      </c>
    </row>
    <row r="18" spans="2:10" s="235" customFormat="1" x14ac:dyDescent="0.25">
      <c r="B18" s="238"/>
      <c r="C18" s="238"/>
      <c r="D18" s="238"/>
      <c r="E18" s="238"/>
      <c r="F18" s="244"/>
      <c r="G18" s="557" t="s">
        <v>341</v>
      </c>
      <c r="H18" s="234">
        <f>ROUND(+H17,2)</f>
        <v>0</v>
      </c>
      <c r="J18" s="241" t="s">
        <v>318</v>
      </c>
    </row>
    <row r="19" spans="2:10" s="235" customFormat="1" x14ac:dyDescent="0.25">
      <c r="B19" s="238"/>
      <c r="C19" s="238"/>
      <c r="D19" s="238"/>
      <c r="E19" s="238"/>
      <c r="F19" s="242"/>
      <c r="G19" s="243"/>
      <c r="H19" s="242"/>
    </row>
    <row r="20" spans="2:10" s="235" customFormat="1" ht="17.25" x14ac:dyDescent="0.4">
      <c r="B20" s="236"/>
      <c r="C20" s="231"/>
      <c r="D20" s="231"/>
      <c r="E20" s="231"/>
      <c r="F20" s="232"/>
      <c r="G20" s="233"/>
      <c r="H20" s="237">
        <f>ROUND(F20*G20,2)</f>
        <v>0</v>
      </c>
    </row>
    <row r="21" spans="2:10" s="235" customFormat="1" x14ac:dyDescent="0.25">
      <c r="B21" s="238"/>
      <c r="C21" s="238"/>
      <c r="D21" s="238"/>
      <c r="E21" s="238"/>
      <c r="F21" s="244"/>
      <c r="G21" s="557" t="s">
        <v>339</v>
      </c>
      <c r="H21" s="234">
        <f>ROUND(+H20,2)</f>
        <v>0</v>
      </c>
      <c r="J21" s="241" t="s">
        <v>319</v>
      </c>
    </row>
    <row r="22" spans="2:10" s="235" customFormat="1" x14ac:dyDescent="0.25">
      <c r="B22" s="238"/>
      <c r="C22" s="238"/>
      <c r="D22" s="238"/>
      <c r="E22" s="238"/>
      <c r="F22" s="242"/>
      <c r="G22" s="243"/>
      <c r="H22" s="242"/>
    </row>
    <row r="23" spans="2:10" s="235" customFormat="1" ht="17.25" x14ac:dyDescent="0.4">
      <c r="B23" s="236"/>
      <c r="C23" s="231"/>
      <c r="D23" s="231"/>
      <c r="E23" s="231"/>
      <c r="F23" s="232"/>
      <c r="G23" s="233"/>
      <c r="H23" s="237">
        <f>ROUND(F23*G23,2)</f>
        <v>0</v>
      </c>
    </row>
    <row r="24" spans="2:10" s="235" customFormat="1" x14ac:dyDescent="0.25">
      <c r="B24" s="238"/>
      <c r="C24" s="238"/>
      <c r="D24" s="238"/>
      <c r="E24" s="238"/>
      <c r="F24" s="244"/>
      <c r="G24" s="557" t="s">
        <v>342</v>
      </c>
      <c r="H24" s="234">
        <f>ROUND(+H23,2)</f>
        <v>0</v>
      </c>
      <c r="J24" s="241" t="s">
        <v>319</v>
      </c>
    </row>
    <row r="25" spans="2:10" s="235" customFormat="1" x14ac:dyDescent="0.25">
      <c r="B25" s="238"/>
      <c r="C25" s="238"/>
      <c r="D25" s="238"/>
      <c r="E25" s="238"/>
      <c r="F25" s="242"/>
      <c r="G25" s="243"/>
      <c r="H25" s="242"/>
    </row>
    <row r="26" spans="2:10" s="235" customFormat="1" ht="17.25" x14ac:dyDescent="0.4">
      <c r="B26" s="236"/>
      <c r="C26" s="231"/>
      <c r="D26" s="231"/>
      <c r="E26" s="231"/>
      <c r="F26" s="232"/>
      <c r="G26" s="233"/>
      <c r="H26" s="237">
        <f>ROUND(F26*G26,2)</f>
        <v>0</v>
      </c>
    </row>
    <row r="27" spans="2:10" s="235" customFormat="1" x14ac:dyDescent="0.25">
      <c r="B27" s="238"/>
      <c r="C27" s="238"/>
      <c r="D27" s="238"/>
      <c r="E27" s="238"/>
      <c r="F27" s="244"/>
      <c r="G27" s="557" t="s">
        <v>386</v>
      </c>
      <c r="H27" s="234">
        <f>ROUND(+H26,2)</f>
        <v>0</v>
      </c>
      <c r="J27" s="241" t="s">
        <v>391</v>
      </c>
    </row>
    <row r="28" spans="2:10" s="235" customFormat="1" x14ac:dyDescent="0.25">
      <c r="B28" s="238"/>
      <c r="C28" s="238"/>
      <c r="D28" s="238"/>
      <c r="E28" s="238"/>
      <c r="F28" s="242"/>
      <c r="G28" s="243"/>
      <c r="H28" s="242"/>
    </row>
    <row r="29" spans="2:10" s="235" customFormat="1" ht="17.25" x14ac:dyDescent="0.4">
      <c r="B29" s="236"/>
      <c r="C29" s="231"/>
      <c r="D29" s="231"/>
      <c r="E29" s="231"/>
      <c r="F29" s="232"/>
      <c r="G29" s="233"/>
      <c r="H29" s="237">
        <f>ROUND(F29*G29,2)</f>
        <v>0</v>
      </c>
    </row>
    <row r="30" spans="2:10" s="235" customFormat="1" x14ac:dyDescent="0.25">
      <c r="B30" s="238"/>
      <c r="C30" s="238"/>
      <c r="D30" s="238"/>
      <c r="E30" s="238"/>
      <c r="F30" s="244"/>
      <c r="G30" s="557" t="s">
        <v>387</v>
      </c>
      <c r="H30" s="234">
        <f>ROUND(+H29,2)</f>
        <v>0</v>
      </c>
      <c r="J30" s="241" t="s">
        <v>391</v>
      </c>
    </row>
    <row r="31" spans="2:10" s="235" customFormat="1" x14ac:dyDescent="0.25">
      <c r="B31" s="238"/>
      <c r="C31" s="238"/>
      <c r="D31" s="238"/>
      <c r="E31" s="238"/>
      <c r="F31" s="238"/>
      <c r="G31" s="242"/>
      <c r="H31" s="242"/>
    </row>
    <row r="32" spans="2:10" s="235" customFormat="1" x14ac:dyDescent="0.25">
      <c r="B32" s="246" t="s">
        <v>81</v>
      </c>
      <c r="C32" s="247"/>
      <c r="D32" s="247"/>
      <c r="E32" s="247"/>
      <c r="F32" s="247"/>
      <c r="G32" s="247"/>
      <c r="H32" s="248"/>
      <c r="J32" s="241" t="s">
        <v>320</v>
      </c>
    </row>
    <row r="33" spans="2:10" s="235" customFormat="1" x14ac:dyDescent="0.25">
      <c r="B33" s="829"/>
      <c r="C33" s="830"/>
      <c r="D33" s="830"/>
      <c r="E33" s="830"/>
      <c r="F33" s="830"/>
      <c r="G33" s="830"/>
      <c r="H33" s="831"/>
    </row>
    <row r="34" spans="2:10" s="235" customFormat="1" x14ac:dyDescent="0.25">
      <c r="B34" s="249"/>
      <c r="C34" s="250"/>
      <c r="D34" s="250"/>
      <c r="E34" s="250"/>
      <c r="F34" s="250"/>
      <c r="G34" s="251"/>
      <c r="H34" s="252"/>
    </row>
    <row r="35" spans="2:10" s="235" customFormat="1" x14ac:dyDescent="0.25">
      <c r="B35" s="253"/>
      <c r="C35" s="251"/>
      <c r="D35" s="251"/>
      <c r="E35" s="251"/>
      <c r="F35" s="251"/>
      <c r="G35" s="251"/>
      <c r="H35" s="252"/>
    </row>
    <row r="36" spans="2:10" s="235" customFormat="1" x14ac:dyDescent="0.25">
      <c r="B36" s="253"/>
      <c r="C36" s="251"/>
      <c r="D36" s="251"/>
      <c r="E36" s="251"/>
      <c r="F36" s="251"/>
      <c r="G36" s="567" t="s">
        <v>337</v>
      </c>
      <c r="H36" s="289">
        <f>ROUND(+H8,2)</f>
        <v>0</v>
      </c>
    </row>
    <row r="37" spans="2:10" s="235" customFormat="1" x14ac:dyDescent="0.25">
      <c r="B37" s="254"/>
      <c r="C37" s="255"/>
      <c r="D37" s="255"/>
      <c r="E37" s="255"/>
      <c r="F37" s="256"/>
      <c r="G37" s="568" t="s">
        <v>340</v>
      </c>
      <c r="H37" s="289">
        <f>ROUND(+H12,2)</f>
        <v>0</v>
      </c>
      <c r="J37" s="241" t="s">
        <v>321</v>
      </c>
    </row>
    <row r="38" spans="2:10" s="235" customFormat="1" x14ac:dyDescent="0.25">
      <c r="B38" s="238"/>
      <c r="C38" s="238"/>
      <c r="D38" s="238"/>
      <c r="E38" s="238"/>
      <c r="F38" s="238"/>
      <c r="G38" s="238"/>
      <c r="H38" s="238"/>
    </row>
    <row r="39" spans="2:10" s="235" customFormat="1" x14ac:dyDescent="0.25">
      <c r="B39" s="238"/>
      <c r="C39" s="238"/>
      <c r="D39" s="238"/>
      <c r="E39" s="238"/>
      <c r="F39" s="238"/>
      <c r="G39" s="238"/>
      <c r="H39" s="238"/>
    </row>
    <row r="40" spans="2:10" s="235" customFormat="1" x14ac:dyDescent="0.25">
      <c r="B40" s="246" t="s">
        <v>297</v>
      </c>
      <c r="C40" s="257"/>
      <c r="D40" s="258"/>
      <c r="E40" s="258"/>
      <c r="F40" s="258"/>
      <c r="G40" s="258"/>
      <c r="H40" s="262"/>
      <c r="J40" s="241" t="s">
        <v>320</v>
      </c>
    </row>
    <row r="41" spans="2:10" s="235" customFormat="1" x14ac:dyDescent="0.25">
      <c r="B41" s="249"/>
      <c r="C41" s="259"/>
      <c r="D41" s="259"/>
      <c r="E41" s="259"/>
      <c r="F41" s="259"/>
      <c r="G41" s="259"/>
      <c r="H41" s="263"/>
    </row>
    <row r="42" spans="2:10" s="235" customFormat="1" x14ac:dyDescent="0.25">
      <c r="B42" s="249"/>
      <c r="C42" s="259"/>
      <c r="D42" s="259"/>
      <c r="E42" s="259"/>
      <c r="F42" s="259"/>
      <c r="G42" s="288" t="s">
        <v>344</v>
      </c>
      <c r="H42" s="289">
        <f>ROUND(+H15,2)</f>
        <v>0</v>
      </c>
    </row>
    <row r="43" spans="2:10" s="235" customFormat="1" x14ac:dyDescent="0.25">
      <c r="B43" s="260"/>
      <c r="C43" s="261"/>
      <c r="D43" s="261"/>
      <c r="E43" s="261"/>
      <c r="F43" s="256"/>
      <c r="G43" s="288" t="s">
        <v>343</v>
      </c>
      <c r="H43" s="289">
        <f>ROUND(+H18,2)</f>
        <v>0</v>
      </c>
      <c r="J43" s="241" t="s">
        <v>322</v>
      </c>
    </row>
    <row r="44" spans="2:10" s="235" customFormat="1" x14ac:dyDescent="0.25">
      <c r="B44" s="238"/>
      <c r="C44" s="238"/>
      <c r="D44" s="238"/>
      <c r="E44" s="238"/>
      <c r="F44" s="238"/>
      <c r="G44" s="238"/>
      <c r="H44" s="566"/>
    </row>
    <row r="45" spans="2:10" s="235" customFormat="1" x14ac:dyDescent="0.25">
      <c r="B45" s="246" t="s">
        <v>298</v>
      </c>
      <c r="C45" s="257"/>
      <c r="D45" s="258"/>
      <c r="E45" s="258"/>
      <c r="F45" s="258"/>
      <c r="G45" s="258"/>
      <c r="H45" s="262"/>
      <c r="J45" s="241" t="s">
        <v>320</v>
      </c>
    </row>
    <row r="46" spans="2:10" s="235" customFormat="1" x14ac:dyDescent="0.25">
      <c r="B46" s="249"/>
      <c r="C46" s="259"/>
      <c r="D46" s="259"/>
      <c r="E46" s="259"/>
      <c r="F46" s="259"/>
      <c r="G46" s="259"/>
      <c r="H46" s="263"/>
    </row>
    <row r="47" spans="2:10" s="235" customFormat="1" x14ac:dyDescent="0.25">
      <c r="B47" s="249"/>
      <c r="C47" s="259"/>
      <c r="D47" s="259"/>
      <c r="E47" s="259"/>
      <c r="F47" s="259"/>
      <c r="G47" s="288" t="s">
        <v>346</v>
      </c>
      <c r="H47" s="289">
        <f>ROUND(+H21,2)</f>
        <v>0</v>
      </c>
    </row>
    <row r="48" spans="2:10" s="235" customFormat="1" x14ac:dyDescent="0.25">
      <c r="B48" s="260"/>
      <c r="C48" s="261"/>
      <c r="D48" s="261"/>
      <c r="E48" s="261"/>
      <c r="F48" s="256"/>
      <c r="G48" s="288" t="s">
        <v>345</v>
      </c>
      <c r="H48" s="289">
        <f>ROUND(+H24,2)</f>
        <v>0</v>
      </c>
      <c r="J48" s="241" t="s">
        <v>323</v>
      </c>
    </row>
    <row r="49" spans="2:10" s="235" customFormat="1" x14ac:dyDescent="0.25">
      <c r="B49" s="238"/>
      <c r="C49" s="238"/>
      <c r="D49" s="238"/>
      <c r="E49" s="238"/>
      <c r="F49" s="238"/>
      <c r="G49" s="238"/>
      <c r="H49" s="566"/>
    </row>
    <row r="50" spans="2:10" s="235" customFormat="1" x14ac:dyDescent="0.25">
      <c r="B50" s="246" t="s">
        <v>429</v>
      </c>
      <c r="C50" s="257"/>
      <c r="D50" s="258"/>
      <c r="E50" s="258"/>
      <c r="F50" s="258"/>
      <c r="G50" s="258"/>
      <c r="H50" s="262"/>
      <c r="J50" s="241" t="s">
        <v>320</v>
      </c>
    </row>
    <row r="51" spans="2:10" s="235" customFormat="1" x14ac:dyDescent="0.25">
      <c r="B51" s="249"/>
      <c r="C51" s="259"/>
      <c r="D51" s="259"/>
      <c r="E51" s="259"/>
      <c r="F51" s="259"/>
      <c r="G51" s="259"/>
      <c r="H51" s="263"/>
    </row>
    <row r="52" spans="2:10" s="235" customFormat="1" x14ac:dyDescent="0.25">
      <c r="B52" s="249"/>
      <c r="C52" s="259"/>
      <c r="D52" s="259"/>
      <c r="E52" s="259"/>
      <c r="F52" s="259"/>
      <c r="G52" s="588" t="s">
        <v>388</v>
      </c>
      <c r="H52" s="289">
        <f>ROUND(+H27,2)</f>
        <v>0</v>
      </c>
    </row>
    <row r="53" spans="2:10" s="235" customFormat="1" x14ac:dyDescent="0.25">
      <c r="B53" s="260"/>
      <c r="C53" s="261"/>
      <c r="D53" s="261"/>
      <c r="E53" s="261"/>
      <c r="F53" s="256"/>
      <c r="G53" s="588" t="s">
        <v>389</v>
      </c>
      <c r="H53" s="289">
        <f>ROUND(+H30,2)</f>
        <v>0</v>
      </c>
      <c r="J53" s="241" t="s">
        <v>390</v>
      </c>
    </row>
    <row r="54" spans="2:10" s="128" customFormat="1" x14ac:dyDescent="0.25">
      <c r="B54" s="129"/>
      <c r="C54" s="129"/>
      <c r="D54" s="129"/>
      <c r="E54" s="129"/>
      <c r="F54" s="129"/>
      <c r="G54" s="129"/>
      <c r="H54" s="31"/>
      <c r="J54" s="210"/>
    </row>
    <row r="55" spans="2:10" x14ac:dyDescent="0.25">
      <c r="B55" s="8"/>
      <c r="C55" s="8"/>
      <c r="D55" s="8"/>
      <c r="E55" s="8"/>
      <c r="F55" s="778" t="s">
        <v>88</v>
      </c>
      <c r="G55" s="778"/>
      <c r="H55" s="156">
        <f>ROUND(+H37+H43+H48+H36+H42+H47,2)</f>
        <v>0</v>
      </c>
      <c r="J55" s="418" t="s">
        <v>399</v>
      </c>
    </row>
  </sheetData>
  <sheetProtection sheet="1" objects="1" scenarios="1" formatCells="0" formatRows="0" insertRows="0"/>
  <mergeCells count="7">
    <mergeCell ref="B1:G1"/>
    <mergeCell ref="B2:H2"/>
    <mergeCell ref="F55:G55"/>
    <mergeCell ref="F3:G3"/>
    <mergeCell ref="H3:H4"/>
    <mergeCell ref="B3:E4"/>
    <mergeCell ref="B33:H33"/>
  </mergeCells>
  <printOptions horizontalCentered="1"/>
  <pageMargins left="0.25" right="0.25" top="0.25" bottom="0.25" header="0.3" footer="0.3"/>
  <pageSetup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0"/>
  <sheetViews>
    <sheetView zoomScaleNormal="100" workbookViewId="0">
      <pane ySplit="3" topLeftCell="A4" activePane="bottomLeft" state="frozen"/>
      <selection pane="bottomLeft" activeCell="A4" sqref="A4"/>
    </sheetView>
  </sheetViews>
  <sheetFormatPr defaultRowHeight="15" x14ac:dyDescent="0.25"/>
  <cols>
    <col min="1" max="5" width="18.140625" style="8" customWidth="1"/>
    <col min="6" max="6" width="18.140625" style="129" customWidth="1"/>
    <col min="7" max="7" width="18.140625" style="209" customWidth="1"/>
    <col min="8" max="8" width="18.140625" style="8" customWidth="1"/>
    <col min="9" max="9" width="2.28515625" style="8" customWidth="1"/>
    <col min="10" max="11" width="9.140625" style="8"/>
    <col min="12" max="12" width="14.42578125" style="8" bestFit="1" customWidth="1"/>
    <col min="13" max="14" width="9.140625" style="8"/>
    <col min="15" max="15" width="9.7109375" style="8" bestFit="1" customWidth="1"/>
    <col min="16" max="16384" width="9.140625" style="8"/>
  </cols>
  <sheetData>
    <row r="1" spans="1:15" ht="20.25" customHeight="1" x14ac:dyDescent="0.25">
      <c r="A1" s="780" t="s">
        <v>227</v>
      </c>
      <c r="B1" s="780"/>
      <c r="C1" s="780"/>
      <c r="D1" s="780"/>
      <c r="E1" s="780"/>
      <c r="F1" s="780"/>
      <c r="G1" s="363"/>
      <c r="H1" s="139">
        <f>+'Section A'!D3</f>
        <v>0</v>
      </c>
      <c r="J1" s="212" t="s">
        <v>336</v>
      </c>
    </row>
    <row r="2" spans="1:15" ht="39" customHeight="1" x14ac:dyDescent="0.25">
      <c r="A2" s="789" t="s">
        <v>312</v>
      </c>
      <c r="B2" s="789"/>
      <c r="C2" s="789"/>
      <c r="D2" s="789"/>
      <c r="E2" s="789"/>
      <c r="F2" s="789"/>
      <c r="G2" s="789"/>
      <c r="H2" s="789"/>
      <c r="I2" s="28"/>
      <c r="J2" s="28"/>
    </row>
    <row r="3" spans="1:15" x14ac:dyDescent="0.25">
      <c r="A3" s="42" t="s">
        <v>7</v>
      </c>
      <c r="B3" s="43"/>
      <c r="C3" s="43"/>
      <c r="D3" s="44" t="s">
        <v>82</v>
      </c>
      <c r="E3" s="45" t="s">
        <v>301</v>
      </c>
      <c r="F3" s="45" t="s">
        <v>302</v>
      </c>
      <c r="G3" s="45" t="s">
        <v>375</v>
      </c>
      <c r="H3" s="46" t="s">
        <v>83</v>
      </c>
      <c r="J3" s="14"/>
    </row>
    <row r="4" spans="1:15" ht="21.75" customHeight="1" x14ac:dyDescent="0.25">
      <c r="A4" s="116" t="s">
        <v>353</v>
      </c>
      <c r="B4" s="116"/>
      <c r="C4" s="33"/>
      <c r="D4" s="159">
        <f>+Personnel!H40</f>
        <v>0</v>
      </c>
      <c r="E4" s="160">
        <f>+Personnel!H46</f>
        <v>0</v>
      </c>
      <c r="F4" s="160">
        <f>+Personnel!H51</f>
        <v>0</v>
      </c>
      <c r="G4" s="160">
        <f>+Personnel!H56</f>
        <v>0</v>
      </c>
      <c r="H4" s="160">
        <f>SUM(D4:G4)</f>
        <v>0</v>
      </c>
      <c r="I4" s="121"/>
      <c r="J4" s="14"/>
      <c r="L4" s="440">
        <f>+D4-'Section A'!C12</f>
        <v>0</v>
      </c>
      <c r="M4" s="440">
        <f>+E4-'Section B - Cash'!C16</f>
        <v>0</v>
      </c>
      <c r="N4" s="440">
        <f>+F4-'Section B - In-Kind'!C16</f>
        <v>0</v>
      </c>
      <c r="O4" s="440">
        <f>+G4-'Section B - Leverage'!C16</f>
        <v>0</v>
      </c>
    </row>
    <row r="5" spans="1:15" s="209" customFormat="1" ht="21.75" customHeight="1" x14ac:dyDescent="0.25">
      <c r="A5" s="220" t="s">
        <v>354</v>
      </c>
      <c r="B5" s="220"/>
      <c r="C5" s="183"/>
      <c r="D5" s="159">
        <f>+Personnel!H41</f>
        <v>0</v>
      </c>
      <c r="E5" s="160">
        <f>+Personnel!H47</f>
        <v>0</v>
      </c>
      <c r="F5" s="160">
        <f>+Personnel!H52</f>
        <v>0</v>
      </c>
      <c r="G5" s="160">
        <f>+Personnel!H57</f>
        <v>0</v>
      </c>
      <c r="H5" s="160">
        <f t="shared" ref="H5:H41" si="0">SUM(D5:G5)</f>
        <v>0</v>
      </c>
      <c r="I5" s="121"/>
      <c r="J5" s="194"/>
      <c r="L5" s="440">
        <f>+D5-'Section A'!C13</f>
        <v>0</v>
      </c>
      <c r="M5" s="440">
        <f>+E5-'Section B - Cash'!C17</f>
        <v>0</v>
      </c>
      <c r="N5" s="440">
        <f>+F5-'Section B - In-Kind'!C17</f>
        <v>0</v>
      </c>
      <c r="O5" s="440">
        <f>+G5-'Section B - Leverage'!C17</f>
        <v>0</v>
      </c>
    </row>
    <row r="6" spans="1:15" ht="21.75" customHeight="1" x14ac:dyDescent="0.25">
      <c r="A6" s="116" t="s">
        <v>355</v>
      </c>
      <c r="B6" s="116"/>
      <c r="C6" s="33"/>
      <c r="D6" s="159">
        <f>+'Fringe Benefits'!H39</f>
        <v>0</v>
      </c>
      <c r="E6" s="160">
        <f>+'Fringe Benefits'!H45</f>
        <v>0</v>
      </c>
      <c r="F6" s="160">
        <f>+'Fringe Benefits'!H50</f>
        <v>0</v>
      </c>
      <c r="G6" s="160">
        <f>+'Fringe Benefits'!H55</f>
        <v>0</v>
      </c>
      <c r="H6" s="160">
        <f t="shared" si="0"/>
        <v>0</v>
      </c>
      <c r="I6" s="121"/>
      <c r="J6" s="14"/>
      <c r="L6" s="440">
        <f>+D6-'Section A'!C14</f>
        <v>0</v>
      </c>
      <c r="M6" s="440">
        <f>+E6-'Section B - Cash'!C18</f>
        <v>0</v>
      </c>
      <c r="N6" s="440">
        <f>+F6-'Section B - In-Kind'!C18</f>
        <v>0</v>
      </c>
      <c r="O6" s="440">
        <f>+G6-'Section B - Leverage'!C18</f>
        <v>0</v>
      </c>
    </row>
    <row r="7" spans="1:15" s="209" customFormat="1" ht="21.75" customHeight="1" x14ac:dyDescent="0.25">
      <c r="A7" s="220" t="s">
        <v>356</v>
      </c>
      <c r="B7" s="220"/>
      <c r="C7" s="183"/>
      <c r="D7" s="159">
        <f>+'Fringe Benefits'!H40</f>
        <v>0</v>
      </c>
      <c r="E7" s="160">
        <f>+'Fringe Benefits'!H46</f>
        <v>0</v>
      </c>
      <c r="F7" s="160">
        <f>+'Fringe Benefits'!H51</f>
        <v>0</v>
      </c>
      <c r="G7" s="160">
        <f>+'Fringe Benefits'!H56</f>
        <v>0</v>
      </c>
      <c r="H7" s="160">
        <f t="shared" si="0"/>
        <v>0</v>
      </c>
      <c r="I7" s="121"/>
      <c r="J7" s="194"/>
      <c r="L7" s="440">
        <f>+D7-'Section A'!C15</f>
        <v>0</v>
      </c>
      <c r="M7" s="440">
        <f>+E7-'Section B - Cash'!C19</f>
        <v>0</v>
      </c>
      <c r="N7" s="440">
        <f>+F7-'Section B - In-Kind'!C19</f>
        <v>0</v>
      </c>
      <c r="O7" s="440">
        <f>+G7-'Section B - Leverage'!C19</f>
        <v>0</v>
      </c>
    </row>
    <row r="8" spans="1:15" ht="21.75" customHeight="1" x14ac:dyDescent="0.25">
      <c r="A8" s="116" t="s">
        <v>357</v>
      </c>
      <c r="B8" s="116"/>
      <c r="C8" s="33"/>
      <c r="D8" s="159">
        <f>+Travel!I40</f>
        <v>0</v>
      </c>
      <c r="E8" s="160">
        <f>+Travel!I46</f>
        <v>0</v>
      </c>
      <c r="F8" s="160">
        <f>+Travel!I51</f>
        <v>0</v>
      </c>
      <c r="G8" s="160">
        <f>+Travel!I56</f>
        <v>0</v>
      </c>
      <c r="H8" s="160">
        <f t="shared" si="0"/>
        <v>0</v>
      </c>
      <c r="I8" s="121"/>
      <c r="J8" s="14"/>
      <c r="L8" s="440">
        <f>+D8-'Section A'!C16</f>
        <v>0</v>
      </c>
      <c r="M8" s="440">
        <f>+E8-'Section B - Cash'!C20</f>
        <v>0</v>
      </c>
      <c r="N8" s="440">
        <f>+F8-'Section B - In-Kind'!C20</f>
        <v>0</v>
      </c>
      <c r="O8" s="440">
        <f>+G8-'Section B - Leverage'!C20</f>
        <v>0</v>
      </c>
    </row>
    <row r="9" spans="1:15" s="209" customFormat="1" ht="21.75" customHeight="1" x14ac:dyDescent="0.25">
      <c r="A9" s="220" t="s">
        <v>352</v>
      </c>
      <c r="B9" s="220"/>
      <c r="C9" s="183"/>
      <c r="D9" s="159">
        <f>+Travel!I41</f>
        <v>0</v>
      </c>
      <c r="E9" s="160">
        <f>+Travel!I47</f>
        <v>0</v>
      </c>
      <c r="F9" s="160">
        <f>+Travel!I52</f>
        <v>0</v>
      </c>
      <c r="G9" s="160">
        <f>+Travel!I57</f>
        <v>0</v>
      </c>
      <c r="H9" s="160">
        <f t="shared" si="0"/>
        <v>0</v>
      </c>
      <c r="I9" s="121"/>
      <c r="J9" s="194"/>
      <c r="L9" s="440">
        <f>+D9-'Section A'!C17</f>
        <v>0</v>
      </c>
      <c r="M9" s="440">
        <f>+E9-'Section B - Cash'!C21</f>
        <v>0</v>
      </c>
      <c r="N9" s="440">
        <f>+F9-'Section B - In-Kind'!C21</f>
        <v>0</v>
      </c>
      <c r="O9" s="440">
        <f>+G9-'Section B - Leverage'!C21</f>
        <v>0</v>
      </c>
    </row>
    <row r="10" spans="1:15" ht="21.75" customHeight="1" x14ac:dyDescent="0.25">
      <c r="A10" s="484" t="s">
        <v>448</v>
      </c>
      <c r="B10" s="484"/>
      <c r="C10" s="216"/>
      <c r="D10" s="485">
        <f>+'Equipment '!G33</f>
        <v>0</v>
      </c>
      <c r="E10" s="486">
        <f>+'Equipment '!G39</f>
        <v>0</v>
      </c>
      <c r="F10" s="486">
        <f>+'Equipment '!G44</f>
        <v>0</v>
      </c>
      <c r="G10" s="486">
        <f>+'Equipment '!G49</f>
        <v>0</v>
      </c>
      <c r="H10" s="486">
        <f t="shared" si="0"/>
        <v>0</v>
      </c>
      <c r="I10" s="121"/>
      <c r="J10" s="14"/>
      <c r="L10" s="440">
        <f>+D10-'Section A'!C18</f>
        <v>0</v>
      </c>
      <c r="M10" s="440">
        <f>+E10-'Section B - Cash'!C22</f>
        <v>0</v>
      </c>
      <c r="N10" s="440">
        <f>+F10-'Section B - In-Kind'!C22</f>
        <v>0</v>
      </c>
      <c r="O10" s="440">
        <f>+G10-'Section B - Leverage'!C22</f>
        <v>0</v>
      </c>
    </row>
    <row r="11" spans="1:15" s="209" customFormat="1" ht="21.75" hidden="1" customHeight="1" x14ac:dyDescent="0.25">
      <c r="A11" s="220" t="s">
        <v>347</v>
      </c>
      <c r="B11" s="220"/>
      <c r="C11" s="183"/>
      <c r="D11" s="159">
        <f>+'Equipment '!G34</f>
        <v>0</v>
      </c>
      <c r="E11" s="160">
        <f>+'Equipment '!G40</f>
        <v>0</v>
      </c>
      <c r="F11" s="160">
        <f>+'Equipment '!G45</f>
        <v>0</v>
      </c>
      <c r="G11" s="160">
        <f>+'Equipment '!G50</f>
        <v>0</v>
      </c>
      <c r="H11" s="160">
        <f t="shared" si="0"/>
        <v>0</v>
      </c>
      <c r="I11" s="121"/>
      <c r="J11" s="194"/>
      <c r="L11" s="487"/>
      <c r="M11" s="487"/>
      <c r="N11" s="487"/>
      <c r="O11" s="487"/>
    </row>
    <row r="12" spans="1:15" ht="21.75" customHeight="1" x14ac:dyDescent="0.25">
      <c r="A12" s="116" t="s">
        <v>348</v>
      </c>
      <c r="B12" s="116"/>
      <c r="C12" s="33"/>
      <c r="D12" s="159">
        <f>+Supplies!H42</f>
        <v>0</v>
      </c>
      <c r="E12" s="160">
        <f>+Supplies!H48</f>
        <v>0</v>
      </c>
      <c r="F12" s="160">
        <f>+Supplies!H53</f>
        <v>0</v>
      </c>
      <c r="G12" s="160">
        <f>+Supplies!H58</f>
        <v>0</v>
      </c>
      <c r="H12" s="160">
        <f t="shared" si="0"/>
        <v>0</v>
      </c>
      <c r="I12" s="121"/>
      <c r="J12" s="14"/>
      <c r="L12" s="440">
        <f>+D12-'Section A'!C19</f>
        <v>0</v>
      </c>
      <c r="M12" s="440">
        <f>+E12-'Section B - Cash'!C23</f>
        <v>0</v>
      </c>
      <c r="N12" s="440">
        <f>+F12-'Section B - In-Kind'!C23</f>
        <v>0</v>
      </c>
      <c r="O12" s="440">
        <f>+G12-'Section B - Leverage'!C23</f>
        <v>0</v>
      </c>
    </row>
    <row r="13" spans="1:15" s="209" customFormat="1" ht="21.75" customHeight="1" x14ac:dyDescent="0.25">
      <c r="A13" s="220" t="s">
        <v>349</v>
      </c>
      <c r="B13" s="220"/>
      <c r="C13" s="183"/>
      <c r="D13" s="159">
        <f>+Supplies!H43</f>
        <v>0</v>
      </c>
      <c r="E13" s="160">
        <f>+Supplies!H49</f>
        <v>0</v>
      </c>
      <c r="F13" s="160">
        <f>+Supplies!H54</f>
        <v>0</v>
      </c>
      <c r="G13" s="160">
        <f>+Supplies!H59</f>
        <v>0</v>
      </c>
      <c r="H13" s="160">
        <f t="shared" si="0"/>
        <v>0</v>
      </c>
      <c r="I13" s="121"/>
      <c r="J13" s="194"/>
      <c r="L13" s="440">
        <f>+D13-'Section A'!C20</f>
        <v>0</v>
      </c>
      <c r="M13" s="440">
        <f>+E13-'Section B - Cash'!C24</f>
        <v>0</v>
      </c>
      <c r="N13" s="440">
        <f>+F13-'Section B - In-Kind'!C24</f>
        <v>0</v>
      </c>
      <c r="O13" s="440">
        <f>+G13-'Section B - Leverage'!C24</f>
        <v>0</v>
      </c>
    </row>
    <row r="14" spans="1:15" ht="21.75" customHeight="1" x14ac:dyDescent="0.25">
      <c r="A14" s="116" t="s">
        <v>350</v>
      </c>
      <c r="B14" s="116"/>
      <c r="C14" s="33"/>
      <c r="D14" s="159">
        <f>+'Contractual Services'!G42</f>
        <v>0</v>
      </c>
      <c r="E14" s="160">
        <f>+'Contractual Services'!G48</f>
        <v>0</v>
      </c>
      <c r="F14" s="160">
        <f>+'Contractual Services'!G53</f>
        <v>0</v>
      </c>
      <c r="G14" s="160">
        <f>+'Contractual Services'!G58</f>
        <v>0</v>
      </c>
      <c r="H14" s="160">
        <f t="shared" si="0"/>
        <v>0</v>
      </c>
      <c r="I14" s="121"/>
      <c r="J14" s="14"/>
      <c r="L14" s="440">
        <f>+D14-'Section A'!C21</f>
        <v>0</v>
      </c>
      <c r="M14" s="440">
        <f>+E14-'Section B - Cash'!C25</f>
        <v>0</v>
      </c>
      <c r="N14" s="440">
        <f>+F14-'Section B - In-Kind'!C25</f>
        <v>0</v>
      </c>
      <c r="O14" s="440">
        <f>+G14-'Section B - Leverage'!C25</f>
        <v>0</v>
      </c>
    </row>
    <row r="15" spans="1:15" s="209" customFormat="1" ht="21.75" customHeight="1" x14ac:dyDescent="0.25">
      <c r="A15" s="220" t="s">
        <v>351</v>
      </c>
      <c r="B15" s="220"/>
      <c r="C15" s="183"/>
      <c r="D15" s="159">
        <f>+'Contractual Services'!G43</f>
        <v>0</v>
      </c>
      <c r="E15" s="160">
        <f>+'Contractual Services'!G49</f>
        <v>0</v>
      </c>
      <c r="F15" s="160">
        <f>+'Contractual Services'!G54</f>
        <v>0</v>
      </c>
      <c r="G15" s="160">
        <f>+'Contractual Services'!G59</f>
        <v>0</v>
      </c>
      <c r="H15" s="160">
        <f t="shared" si="0"/>
        <v>0</v>
      </c>
      <c r="I15" s="121"/>
      <c r="J15" s="194"/>
      <c r="L15" s="440">
        <f>+D15-'Section A'!C22</f>
        <v>0</v>
      </c>
      <c r="M15" s="440">
        <f>+E15-'Section B - Cash'!C26</f>
        <v>0</v>
      </c>
      <c r="N15" s="440">
        <f>+F15-'Section B - In-Kind'!C26</f>
        <v>0</v>
      </c>
      <c r="O15" s="440">
        <f>+G15-'Section B - Leverage'!C26</f>
        <v>0</v>
      </c>
    </row>
    <row r="16" spans="1:15" ht="21.75" customHeight="1" x14ac:dyDescent="0.25">
      <c r="A16" s="378" t="s">
        <v>378</v>
      </c>
      <c r="B16" s="378"/>
      <c r="C16" s="379"/>
      <c r="D16" s="380">
        <f>+Consultant!I43</f>
        <v>0</v>
      </c>
      <c r="E16" s="381">
        <f>+Consultant!I48</f>
        <v>0</v>
      </c>
      <c r="F16" s="381">
        <f>+Consultant!I53</f>
        <v>0</v>
      </c>
      <c r="G16" s="381">
        <f>+Consultant!I58</f>
        <v>0</v>
      </c>
      <c r="H16" s="160">
        <f t="shared" si="0"/>
        <v>0</v>
      </c>
      <c r="I16" s="121"/>
      <c r="J16" s="14"/>
      <c r="L16" s="440"/>
      <c r="M16" s="440">
        <f>+E16-'Section B - Cash'!C27</f>
        <v>0</v>
      </c>
      <c r="N16" s="440">
        <f>+F16-'Section B - In-Kind'!C27</f>
        <v>0</v>
      </c>
      <c r="O16" s="440">
        <f>+G16-'Section B - Leverage'!C27</f>
        <v>0</v>
      </c>
    </row>
    <row r="17" spans="1:15" s="209" customFormat="1" ht="21.75" customHeight="1" x14ac:dyDescent="0.25">
      <c r="A17" s="378" t="s">
        <v>379</v>
      </c>
      <c r="B17" s="378"/>
      <c r="C17" s="379"/>
      <c r="D17" s="380">
        <f>+Consultant!I44</f>
        <v>0</v>
      </c>
      <c r="E17" s="381">
        <f>+Consultant!I49</f>
        <v>0</v>
      </c>
      <c r="F17" s="381">
        <f>+Consultant!I54</f>
        <v>0</v>
      </c>
      <c r="G17" s="381">
        <f>+Consultant!I59</f>
        <v>0</v>
      </c>
      <c r="H17" s="160">
        <f t="shared" si="0"/>
        <v>0</v>
      </c>
      <c r="I17" s="121"/>
      <c r="J17" s="194"/>
      <c r="L17" s="440"/>
      <c r="M17" s="440">
        <f>+E17-'Section B - Cash'!C28</f>
        <v>0</v>
      </c>
      <c r="N17" s="440">
        <f>+F17-'Section B - In-Kind'!C28</f>
        <v>0</v>
      </c>
      <c r="O17" s="440">
        <f>+G17-'Section B - Leverage'!C28</f>
        <v>0</v>
      </c>
    </row>
    <row r="18" spans="1:15" ht="21.75" customHeight="1" x14ac:dyDescent="0.25">
      <c r="A18" s="215" t="s">
        <v>16</v>
      </c>
      <c r="B18" s="215"/>
      <c r="C18" s="216"/>
      <c r="D18" s="485">
        <f>+'Construction '!G31</f>
        <v>0</v>
      </c>
      <c r="E18" s="486">
        <f>+'Construction '!G36</f>
        <v>0</v>
      </c>
      <c r="F18" s="486">
        <f>+'Construction '!G41</f>
        <v>0</v>
      </c>
      <c r="G18" s="486">
        <f>+'Construction '!G46</f>
        <v>0</v>
      </c>
      <c r="H18" s="486">
        <f t="shared" si="0"/>
        <v>0</v>
      </c>
      <c r="I18" s="121"/>
      <c r="J18" s="14"/>
      <c r="L18" s="440"/>
      <c r="M18" s="440">
        <f>+E18-'Section B - Cash'!C29</f>
        <v>0</v>
      </c>
      <c r="N18" s="440">
        <f>+F18-'Section B - In-Kind'!C29</f>
        <v>0</v>
      </c>
      <c r="O18" s="440">
        <f>+G18-'Section B - Leverage'!C29</f>
        <v>0</v>
      </c>
    </row>
    <row r="19" spans="1:15" s="209" customFormat="1" ht="21.75" hidden="1" customHeight="1" x14ac:dyDescent="0.25">
      <c r="A19" s="382" t="s">
        <v>380</v>
      </c>
      <c r="B19" s="382"/>
      <c r="C19" s="379"/>
      <c r="D19" s="380">
        <v>0</v>
      </c>
      <c r="E19" s="381">
        <f>+'Construction '!G37</f>
        <v>0</v>
      </c>
      <c r="F19" s="381">
        <f>+'Construction '!G42</f>
        <v>0</v>
      </c>
      <c r="G19" s="381">
        <f>+'Construction '!G47</f>
        <v>0</v>
      </c>
      <c r="H19" s="160">
        <f t="shared" si="0"/>
        <v>0</v>
      </c>
      <c r="I19" s="121"/>
      <c r="J19" s="194"/>
      <c r="L19" s="440"/>
      <c r="M19" s="487"/>
      <c r="N19" s="487"/>
      <c r="O19" s="487"/>
    </row>
    <row r="20" spans="1:15" ht="21.75" customHeight="1" x14ac:dyDescent="0.25">
      <c r="A20" s="378" t="s">
        <v>381</v>
      </c>
      <c r="B20" s="378"/>
      <c r="C20" s="378"/>
      <c r="D20" s="380">
        <f>+'Occupancy '!H37</f>
        <v>0</v>
      </c>
      <c r="E20" s="381">
        <f>+'Occupancy '!H43</f>
        <v>0</v>
      </c>
      <c r="F20" s="381">
        <f>+'Occupancy '!H48</f>
        <v>0</v>
      </c>
      <c r="G20" s="381">
        <f>+'Occupancy '!H53</f>
        <v>0</v>
      </c>
      <c r="H20" s="160">
        <f t="shared" si="0"/>
        <v>0</v>
      </c>
      <c r="I20" s="121"/>
      <c r="J20" s="14"/>
      <c r="L20" s="440"/>
      <c r="M20" s="440">
        <f>+E20-'Section B - Cash'!C30</f>
        <v>0</v>
      </c>
      <c r="N20" s="440">
        <f>+F20-'Section B - In-Kind'!C30</f>
        <v>0</v>
      </c>
      <c r="O20" s="440">
        <f>+G20-'Section B - Leverage'!C30</f>
        <v>0</v>
      </c>
    </row>
    <row r="21" spans="1:15" s="209" customFormat="1" ht="21.75" customHeight="1" x14ac:dyDescent="0.25">
      <c r="A21" s="378" t="s">
        <v>382</v>
      </c>
      <c r="B21" s="378"/>
      <c r="C21" s="378"/>
      <c r="D21" s="380">
        <f>+'Occupancy '!H38</f>
        <v>0</v>
      </c>
      <c r="E21" s="381">
        <f>+'Occupancy '!H44</f>
        <v>0</v>
      </c>
      <c r="F21" s="381">
        <f>+'Occupancy '!H49</f>
        <v>0</v>
      </c>
      <c r="G21" s="381">
        <f>+'Occupancy '!H54</f>
        <v>0</v>
      </c>
      <c r="H21" s="160">
        <f t="shared" si="0"/>
        <v>0</v>
      </c>
      <c r="I21" s="121"/>
      <c r="J21" s="194"/>
      <c r="L21" s="440"/>
      <c r="M21" s="440">
        <f>+E21-'Section B - Cash'!C31</f>
        <v>0</v>
      </c>
      <c r="N21" s="440">
        <f>+F21-'Section B - In-Kind'!C31</f>
        <v>0</v>
      </c>
      <c r="O21" s="440">
        <f>+G21-'Section B - Leverage'!C31</f>
        <v>0</v>
      </c>
    </row>
    <row r="22" spans="1:15" ht="21.75" customHeight="1" x14ac:dyDescent="0.25">
      <c r="A22" s="378" t="s">
        <v>383</v>
      </c>
      <c r="B22" s="378"/>
      <c r="C22" s="379"/>
      <c r="D22" s="380">
        <f>+'R &amp; D '!G35</f>
        <v>0</v>
      </c>
      <c r="E22" s="381">
        <f>+'R &amp; D '!G41</f>
        <v>0</v>
      </c>
      <c r="F22" s="381">
        <f>+'R &amp; D '!G46</f>
        <v>0</v>
      </c>
      <c r="G22" s="381">
        <f>+'R &amp; D '!G51</f>
        <v>0</v>
      </c>
      <c r="H22" s="160">
        <f t="shared" si="0"/>
        <v>0</v>
      </c>
      <c r="I22" s="121"/>
      <c r="J22" s="14"/>
      <c r="L22" s="440"/>
      <c r="M22" s="440">
        <f>+E22-'Section B - Cash'!C32</f>
        <v>0</v>
      </c>
      <c r="N22" s="440">
        <f>+F22-'Section B - In-Kind'!C32</f>
        <v>0</v>
      </c>
      <c r="O22" s="440">
        <f>+G22-'Section B - Leverage'!C32</f>
        <v>0</v>
      </c>
    </row>
    <row r="23" spans="1:15" s="209" customFormat="1" ht="21.75" customHeight="1" x14ac:dyDescent="0.25">
      <c r="A23" s="378" t="s">
        <v>384</v>
      </c>
      <c r="B23" s="378"/>
      <c r="C23" s="379"/>
      <c r="D23" s="380">
        <f>+'R &amp; D '!G36</f>
        <v>0</v>
      </c>
      <c r="E23" s="381">
        <f>+'R &amp; D '!G42</f>
        <v>0</v>
      </c>
      <c r="F23" s="381">
        <f>+'R &amp; D '!G47</f>
        <v>0</v>
      </c>
      <c r="G23" s="381">
        <f>+'R &amp; D '!G52</f>
        <v>0</v>
      </c>
      <c r="H23" s="160">
        <f t="shared" si="0"/>
        <v>0</v>
      </c>
      <c r="I23" s="121"/>
      <c r="J23" s="194"/>
      <c r="L23" s="440"/>
      <c r="M23" s="440">
        <f>+E23-'Section B - Cash'!C33</f>
        <v>0</v>
      </c>
      <c r="N23" s="440">
        <f>+F23-'Section B - In-Kind'!C33</f>
        <v>0</v>
      </c>
      <c r="O23" s="440">
        <f>+G23-'Section B - Leverage'!C33</f>
        <v>0</v>
      </c>
    </row>
    <row r="24" spans="1:15" ht="21.75" customHeight="1" x14ac:dyDescent="0.25">
      <c r="A24" s="378" t="s">
        <v>358</v>
      </c>
      <c r="B24" s="378"/>
      <c r="C24" s="379"/>
      <c r="D24" s="380">
        <f>+'Telecommunications '!G37</f>
        <v>0</v>
      </c>
      <c r="E24" s="381">
        <f>+'Telecommunications '!G43</f>
        <v>0</v>
      </c>
      <c r="F24" s="381">
        <f>+'Telecommunications '!G48</f>
        <v>0</v>
      </c>
      <c r="G24" s="381">
        <f>+'Telecommunications '!G53</f>
        <v>0</v>
      </c>
      <c r="H24" s="160">
        <f t="shared" si="0"/>
        <v>0</v>
      </c>
      <c r="I24" s="122"/>
      <c r="J24" s="14"/>
      <c r="L24" s="440">
        <f>+D24-'Section A'!C30</f>
        <v>0</v>
      </c>
      <c r="M24" s="440">
        <f>+E24-'Section B - Cash'!C34</f>
        <v>0</v>
      </c>
      <c r="N24" s="440">
        <f>+F24-'Section B - In-Kind'!C34</f>
        <v>0</v>
      </c>
      <c r="O24" s="440">
        <f>+G24-'Section B - Leverage'!C34</f>
        <v>0</v>
      </c>
    </row>
    <row r="25" spans="1:15" s="209" customFormat="1" ht="21.75" customHeight="1" x14ac:dyDescent="0.25">
      <c r="A25" s="378" t="s">
        <v>359</v>
      </c>
      <c r="B25" s="378"/>
      <c r="C25" s="379"/>
      <c r="D25" s="380">
        <f>+'Telecommunications '!G38</f>
        <v>0</v>
      </c>
      <c r="E25" s="381">
        <f>+'Telecommunications '!G44</f>
        <v>0</v>
      </c>
      <c r="F25" s="381">
        <f>+'Telecommunications '!G49</f>
        <v>0</v>
      </c>
      <c r="G25" s="381">
        <f>+'Telecommunications '!G54</f>
        <v>0</v>
      </c>
      <c r="H25" s="160">
        <f t="shared" si="0"/>
        <v>0</v>
      </c>
      <c r="I25" s="122"/>
      <c r="J25" s="194"/>
      <c r="L25" s="440">
        <f>+D25-'Section A'!C31</f>
        <v>0</v>
      </c>
      <c r="M25" s="440">
        <f>+E25-'Section B - Cash'!C35</f>
        <v>0</v>
      </c>
      <c r="N25" s="440">
        <f>+F25-'Section B - In-Kind'!C35</f>
        <v>0</v>
      </c>
      <c r="O25" s="440">
        <f>+G25-'Section B - Leverage'!C35</f>
        <v>0</v>
      </c>
    </row>
    <row r="26" spans="1:15" ht="21.75" customHeight="1" x14ac:dyDescent="0.25">
      <c r="A26" s="378" t="s">
        <v>360</v>
      </c>
      <c r="B26" s="378"/>
      <c r="C26" s="379"/>
      <c r="D26" s="380">
        <f>+'Training &amp; Education'!G37</f>
        <v>0</v>
      </c>
      <c r="E26" s="381">
        <f>+'Training &amp; Education'!G43</f>
        <v>0</v>
      </c>
      <c r="F26" s="381">
        <f>+'Training &amp; Education'!G48</f>
        <v>0</v>
      </c>
      <c r="G26" s="381">
        <f>+'Training &amp; Education'!G53</f>
        <v>0</v>
      </c>
      <c r="H26" s="160">
        <f t="shared" si="0"/>
        <v>0</v>
      </c>
      <c r="I26" s="122"/>
      <c r="J26" s="14"/>
      <c r="L26" s="440">
        <f>+D26-'Section A'!C32</f>
        <v>0</v>
      </c>
      <c r="M26" s="440">
        <f>+E26-'Section B - Cash'!C36</f>
        <v>0</v>
      </c>
      <c r="N26" s="440">
        <f>+F26-'Section B - In-Kind'!C36</f>
        <v>0</v>
      </c>
      <c r="O26" s="440">
        <f>+G26-'Section B - Leverage'!C36</f>
        <v>0</v>
      </c>
    </row>
    <row r="27" spans="1:15" s="209" customFormat="1" ht="21.75" customHeight="1" x14ac:dyDescent="0.25">
      <c r="A27" s="378" t="s">
        <v>361</v>
      </c>
      <c r="B27" s="378"/>
      <c r="C27" s="379"/>
      <c r="D27" s="380">
        <f>+'Training &amp; Education'!G38</f>
        <v>0</v>
      </c>
      <c r="E27" s="381">
        <f>+'Training &amp; Education'!G44</f>
        <v>0</v>
      </c>
      <c r="F27" s="381">
        <f>+'Training &amp; Education'!G49</f>
        <v>0</v>
      </c>
      <c r="G27" s="381">
        <f>+'Training &amp; Education'!G54</f>
        <v>0</v>
      </c>
      <c r="H27" s="160">
        <f t="shared" si="0"/>
        <v>0</v>
      </c>
      <c r="I27" s="122"/>
      <c r="J27" s="194"/>
      <c r="L27" s="440">
        <f>+D27-'Section A'!C33</f>
        <v>0</v>
      </c>
      <c r="M27" s="440">
        <f>+E27-'Section B - Cash'!C37</f>
        <v>0</v>
      </c>
      <c r="N27" s="440">
        <f>+F27-'Section B - In-Kind'!C37</f>
        <v>0</v>
      </c>
      <c r="O27" s="440">
        <f>+G27-'Section B - Leverage'!C37</f>
        <v>0</v>
      </c>
    </row>
    <row r="28" spans="1:15" ht="21.75" customHeight="1" x14ac:dyDescent="0.25">
      <c r="A28" s="378" t="s">
        <v>362</v>
      </c>
      <c r="B28" s="378"/>
      <c r="C28" s="379"/>
      <c r="D28" s="380">
        <f>+'Direct Administrative '!H35</f>
        <v>0</v>
      </c>
      <c r="E28" s="381">
        <f>+'Direct Administrative '!H41</f>
        <v>0</v>
      </c>
      <c r="F28" s="381">
        <f>+'Direct Administrative '!H46</f>
        <v>0</v>
      </c>
      <c r="G28" s="381">
        <f>+'Direct Administrative '!H51</f>
        <v>0</v>
      </c>
      <c r="H28" s="160">
        <f t="shared" si="0"/>
        <v>0</v>
      </c>
      <c r="I28" s="122"/>
      <c r="J28" s="14"/>
      <c r="L28" s="440">
        <f>+D28-'Section A'!C34</f>
        <v>0</v>
      </c>
      <c r="M28" s="440">
        <f>+E28-'Section B - Cash'!C38</f>
        <v>0</v>
      </c>
      <c r="N28" s="440">
        <f>+F28-'Section B - In-Kind'!C38</f>
        <v>0</v>
      </c>
      <c r="O28" s="440">
        <f>+G28-'Section B - Leverage'!C38</f>
        <v>0</v>
      </c>
    </row>
    <row r="29" spans="1:15" s="209" customFormat="1" ht="21.75" customHeight="1" x14ac:dyDescent="0.25">
      <c r="A29" s="378" t="s">
        <v>363</v>
      </c>
      <c r="B29" s="378"/>
      <c r="C29" s="379"/>
      <c r="D29" s="380">
        <f>+'Direct Administrative '!H36</f>
        <v>0</v>
      </c>
      <c r="E29" s="381">
        <f>+'Direct Administrative '!H42</f>
        <v>0</v>
      </c>
      <c r="F29" s="381">
        <f>+'Direct Administrative '!H47</f>
        <v>0</v>
      </c>
      <c r="G29" s="381">
        <f>+'Direct Administrative '!H52</f>
        <v>0</v>
      </c>
      <c r="H29" s="160">
        <f t="shared" si="0"/>
        <v>0</v>
      </c>
      <c r="I29" s="122"/>
      <c r="J29" s="194"/>
      <c r="L29" s="440">
        <f>+D29-'Section A'!C35</f>
        <v>0</v>
      </c>
      <c r="M29" s="440">
        <f>+E29-'Section B - Cash'!C39</f>
        <v>0</v>
      </c>
      <c r="N29" s="440">
        <f>+F29-'Section B - In-Kind'!C39</f>
        <v>0</v>
      </c>
      <c r="O29" s="440">
        <f>+G29-'Section B - Leverage'!C39</f>
        <v>0</v>
      </c>
    </row>
    <row r="30" spans="1:15" ht="21.75" customHeight="1" x14ac:dyDescent="0.25">
      <c r="A30" s="484" t="s">
        <v>481</v>
      </c>
      <c r="B30" s="484"/>
      <c r="C30" s="216"/>
      <c r="D30" s="485">
        <f>+'Miscellaneous (other) Costs '!G35</f>
        <v>0</v>
      </c>
      <c r="E30" s="486">
        <f>+'Miscellaneous (other) Costs '!G40</f>
        <v>0</v>
      </c>
      <c r="F30" s="486">
        <f>+'Miscellaneous (other) Costs '!G45</f>
        <v>0</v>
      </c>
      <c r="G30" s="486">
        <f>+'Miscellaneous (other) Costs '!G50</f>
        <v>0</v>
      </c>
      <c r="H30" s="486">
        <f t="shared" si="0"/>
        <v>0</v>
      </c>
      <c r="I30" s="122"/>
      <c r="J30" s="14"/>
      <c r="L30" s="440"/>
      <c r="M30" s="440">
        <f>+E30-'Section B - Cash'!C40</f>
        <v>0</v>
      </c>
      <c r="N30" s="440">
        <f>+F30-'Section B - In-Kind'!C40</f>
        <v>0</v>
      </c>
      <c r="O30" s="440">
        <f>+G30-'Section B - Leverage'!C40</f>
        <v>0</v>
      </c>
    </row>
    <row r="31" spans="1:15" s="209" customFormat="1" ht="21.75" hidden="1" customHeight="1" x14ac:dyDescent="0.25">
      <c r="A31" s="378" t="s">
        <v>385</v>
      </c>
      <c r="B31" s="378"/>
      <c r="C31" s="379"/>
      <c r="D31" s="380">
        <v>0</v>
      </c>
      <c r="E31" s="381">
        <f>+'Miscellaneous (other) Costs '!G41</f>
        <v>0</v>
      </c>
      <c r="F31" s="381">
        <f>+'Miscellaneous (other) Costs '!G46</f>
        <v>0</v>
      </c>
      <c r="G31" s="381">
        <f>+'Miscellaneous (other) Costs '!G51</f>
        <v>0</v>
      </c>
      <c r="H31" s="160">
        <f t="shared" si="0"/>
        <v>0</v>
      </c>
      <c r="I31" s="122"/>
      <c r="J31" s="194"/>
      <c r="L31" s="440"/>
      <c r="M31" s="487"/>
      <c r="N31" s="487"/>
      <c r="O31" s="487"/>
    </row>
    <row r="32" spans="1:15" ht="21.75" customHeight="1" x14ac:dyDescent="0.25">
      <c r="A32" s="116" t="s">
        <v>482</v>
      </c>
      <c r="B32" s="116"/>
      <c r="C32" s="33"/>
      <c r="D32" s="159">
        <f>+Direct!G39</f>
        <v>0</v>
      </c>
      <c r="E32" s="160">
        <f>+Direct!G45</f>
        <v>0</v>
      </c>
      <c r="F32" s="160">
        <f>+Direct!G50</f>
        <v>0</v>
      </c>
      <c r="G32" s="160">
        <f>+Direct!G55</f>
        <v>0</v>
      </c>
      <c r="H32" s="160">
        <f t="shared" si="0"/>
        <v>0</v>
      </c>
      <c r="I32" s="122"/>
      <c r="J32" s="14"/>
      <c r="L32" s="440">
        <f>+D32-'Section A'!C37</f>
        <v>0</v>
      </c>
      <c r="M32" s="440">
        <f>+E32-'Section B - Cash'!C41</f>
        <v>0</v>
      </c>
      <c r="N32" s="440">
        <f>+F32-'Section B - In-Kind'!C41</f>
        <v>0</v>
      </c>
      <c r="O32" s="440">
        <f>+G32-'Section B - Leverage'!C41</f>
        <v>0</v>
      </c>
    </row>
    <row r="33" spans="1:15" s="209" customFormat="1" ht="21.75" customHeight="1" x14ac:dyDescent="0.25">
      <c r="A33" s="220" t="s">
        <v>483</v>
      </c>
      <c r="B33" s="220"/>
      <c r="C33" s="183"/>
      <c r="D33" s="159">
        <f>+Direct!G40</f>
        <v>0</v>
      </c>
      <c r="E33" s="160">
        <f>+Direct!G46</f>
        <v>0</v>
      </c>
      <c r="F33" s="160">
        <f>+Direct!G51</f>
        <v>0</v>
      </c>
      <c r="G33" s="160">
        <f>+Direct!G56</f>
        <v>0</v>
      </c>
      <c r="H33" s="160">
        <f t="shared" si="0"/>
        <v>0</v>
      </c>
      <c r="I33" s="122"/>
      <c r="J33" s="194"/>
      <c r="L33" s="440">
        <f>+D33-'Section A'!C38</f>
        <v>0</v>
      </c>
      <c r="M33" s="440">
        <f>+E33-'Section B - Cash'!C42</f>
        <v>0</v>
      </c>
      <c r="N33" s="440">
        <f>+F33-'Section B - In-Kind'!C42</f>
        <v>0</v>
      </c>
      <c r="O33" s="440">
        <f>+G33-'Section B - Leverage'!C42</f>
        <v>0</v>
      </c>
    </row>
    <row r="34" spans="1:15" s="129" customFormat="1" ht="21.75" customHeight="1" x14ac:dyDescent="0.25">
      <c r="A34" s="166" t="s">
        <v>484</v>
      </c>
      <c r="B34" s="166"/>
      <c r="C34" s="33"/>
      <c r="D34" s="159">
        <f>+'Work Based'!G39</f>
        <v>0</v>
      </c>
      <c r="E34" s="160">
        <f>+'Work Based'!G45</f>
        <v>0</v>
      </c>
      <c r="F34" s="160">
        <f>+'Work Based'!G50</f>
        <v>0</v>
      </c>
      <c r="G34" s="160">
        <f>+'Work Based'!G55</f>
        <v>0</v>
      </c>
      <c r="H34" s="160">
        <f t="shared" si="0"/>
        <v>0</v>
      </c>
      <c r="I34" s="122"/>
      <c r="J34" s="130"/>
      <c r="L34" s="440">
        <f>+D34-'Section A'!C39</f>
        <v>0</v>
      </c>
      <c r="M34" s="440">
        <f>+E34-'Section B - Cash'!C43</f>
        <v>0</v>
      </c>
      <c r="N34" s="440">
        <f>+F34-'Section B - In-Kind'!C43</f>
        <v>0</v>
      </c>
      <c r="O34" s="440">
        <f>+G34-'Section B - Leverage'!C43</f>
        <v>0</v>
      </c>
    </row>
    <row r="35" spans="1:15" s="209" customFormat="1" ht="21.75" customHeight="1" x14ac:dyDescent="0.25">
      <c r="A35" s="220" t="s">
        <v>485</v>
      </c>
      <c r="B35" s="220"/>
      <c r="C35" s="183"/>
      <c r="D35" s="464">
        <f>+'Work Based'!G40</f>
        <v>0</v>
      </c>
      <c r="E35" s="465">
        <f>+'Work Based'!G46</f>
        <v>0</v>
      </c>
      <c r="F35" s="465">
        <f>+'Work Based'!G51</f>
        <v>0</v>
      </c>
      <c r="G35" s="160">
        <f>+'Work Based'!G56</f>
        <v>0</v>
      </c>
      <c r="H35" s="160">
        <f t="shared" si="0"/>
        <v>0</v>
      </c>
      <c r="I35" s="122"/>
      <c r="J35" s="194"/>
      <c r="L35" s="440">
        <f>+D35-'Section A'!C40</f>
        <v>0</v>
      </c>
      <c r="M35" s="440">
        <f>+E35-'Section B - Cash'!C44</f>
        <v>0</v>
      </c>
      <c r="N35" s="440">
        <f>+F35-'Section B - In-Kind'!C44</f>
        <v>0</v>
      </c>
      <c r="O35" s="440">
        <f>+G35-'Section B - Leverage'!C44</f>
        <v>0</v>
      </c>
    </row>
    <row r="36" spans="1:15" s="209" customFormat="1" ht="21.75" customHeight="1" x14ac:dyDescent="0.25">
      <c r="A36" s="220" t="s">
        <v>486</v>
      </c>
      <c r="B36" s="220"/>
      <c r="C36" s="183"/>
      <c r="D36" s="159">
        <f>+Supportive!G39</f>
        <v>0</v>
      </c>
      <c r="E36" s="160">
        <f>+Supportive!G45</f>
        <v>0</v>
      </c>
      <c r="F36" s="160">
        <f>+Supportive!G50</f>
        <v>0</v>
      </c>
      <c r="G36" s="160">
        <f>+Supportive!G55</f>
        <v>0</v>
      </c>
      <c r="H36" s="160">
        <f t="shared" si="0"/>
        <v>0</v>
      </c>
      <c r="I36" s="122"/>
      <c r="J36" s="194"/>
      <c r="L36" s="440">
        <f>+D36-'Section A'!C41</f>
        <v>0</v>
      </c>
      <c r="M36" s="440">
        <f>+E36-'Section B - Cash'!C45</f>
        <v>0</v>
      </c>
      <c r="N36" s="440">
        <f>+F36-'Section B - In-Kind'!C45</f>
        <v>0</v>
      </c>
      <c r="O36" s="440">
        <f>+G36-'Section B - Leverage'!C45</f>
        <v>0</v>
      </c>
    </row>
    <row r="37" spans="1:15" s="209" customFormat="1" ht="21.75" customHeight="1" x14ac:dyDescent="0.25">
      <c r="A37" s="220" t="s">
        <v>487</v>
      </c>
      <c r="B37" s="220"/>
      <c r="C37" s="183"/>
      <c r="D37" s="159">
        <f>+Supportive!G40</f>
        <v>0</v>
      </c>
      <c r="E37" s="160">
        <f>+Supportive!G46</f>
        <v>0</v>
      </c>
      <c r="F37" s="465">
        <f>+Supportive!G51</f>
        <v>0</v>
      </c>
      <c r="G37" s="160">
        <f>+Supportive!G56</f>
        <v>0</v>
      </c>
      <c r="H37" s="160">
        <f t="shared" si="0"/>
        <v>0</v>
      </c>
      <c r="I37" s="122"/>
      <c r="J37" s="194"/>
      <c r="L37" s="440">
        <f>+D37-'Section A'!C42</f>
        <v>0</v>
      </c>
      <c r="M37" s="440">
        <f>+E37-'Section B - Cash'!C46</f>
        <v>0</v>
      </c>
      <c r="N37" s="440">
        <f>+F37-'Section B - In-Kind'!C46</f>
        <v>0</v>
      </c>
      <c r="O37" s="440">
        <f>+G37-'Section B - Leverage'!C46</f>
        <v>0</v>
      </c>
    </row>
    <row r="38" spans="1:15" s="436" customFormat="1" ht="21.75" customHeight="1" x14ac:dyDescent="0.25">
      <c r="A38" s="220" t="s">
        <v>488</v>
      </c>
      <c r="B38" s="220"/>
      <c r="C38" s="183"/>
      <c r="D38" s="464">
        <f>+'Other Program'!G39</f>
        <v>0</v>
      </c>
      <c r="E38" s="465">
        <f>+'Other Program'!G45</f>
        <v>0</v>
      </c>
      <c r="F38" s="465">
        <f>+'Other Program'!G50</f>
        <v>0</v>
      </c>
      <c r="G38" s="465">
        <f>+'Other Program'!G55</f>
        <v>0</v>
      </c>
      <c r="H38" s="465">
        <f t="shared" si="0"/>
        <v>0</v>
      </c>
      <c r="I38" s="122"/>
      <c r="J38" s="437"/>
      <c r="L38" s="440">
        <f>+D38-'Section A'!C43</f>
        <v>0</v>
      </c>
      <c r="M38" s="440">
        <f>+E38-'Section B - Cash'!C47</f>
        <v>0</v>
      </c>
      <c r="N38" s="440">
        <f>+F38-'Section B - In-Kind'!C47</f>
        <v>0</v>
      </c>
      <c r="O38" s="440">
        <f>+G38-'Section B - Leverage'!C47</f>
        <v>0</v>
      </c>
    </row>
    <row r="39" spans="1:15" s="436" customFormat="1" ht="21.75" customHeight="1" x14ac:dyDescent="0.25">
      <c r="A39" s="220" t="s">
        <v>489</v>
      </c>
      <c r="B39" s="220"/>
      <c r="C39" s="183"/>
      <c r="D39" s="464">
        <f>+'Other Program'!G40</f>
        <v>0</v>
      </c>
      <c r="E39" s="465">
        <f>+'Other Program'!G46</f>
        <v>0</v>
      </c>
      <c r="F39" s="465">
        <f>+'Other Program'!G51</f>
        <v>0</v>
      </c>
      <c r="G39" s="465">
        <f>+'Other Program'!G56</f>
        <v>0</v>
      </c>
      <c r="H39" s="465">
        <f t="shared" si="0"/>
        <v>0</v>
      </c>
      <c r="I39" s="122"/>
      <c r="J39" s="437"/>
      <c r="L39" s="440">
        <f>+D39-'Section A'!C44</f>
        <v>0</v>
      </c>
      <c r="M39" s="440">
        <f>+E39-'Section B - Cash'!C48</f>
        <v>0</v>
      </c>
      <c r="N39" s="440">
        <f>+F39-'Section B - In-Kind'!C48</f>
        <v>0</v>
      </c>
      <c r="O39" s="440">
        <f>+G39-'Section B - Leverage'!C48</f>
        <v>0</v>
      </c>
    </row>
    <row r="40" spans="1:15" s="209" customFormat="1" ht="21.75" customHeight="1" x14ac:dyDescent="0.25">
      <c r="A40" s="220" t="s">
        <v>364</v>
      </c>
      <c r="B40" s="220"/>
      <c r="C40" s="183"/>
      <c r="D40" s="159">
        <f>+'Indirect Costs '!H36</f>
        <v>0</v>
      </c>
      <c r="E40" s="160">
        <f>+'Indirect Costs '!H42</f>
        <v>0</v>
      </c>
      <c r="F40" s="160">
        <f>+'Indirect Costs '!H47</f>
        <v>0</v>
      </c>
      <c r="G40" s="160">
        <f>+'Indirect Costs '!H52</f>
        <v>0</v>
      </c>
      <c r="H40" s="160">
        <f t="shared" si="0"/>
        <v>0</v>
      </c>
      <c r="I40" s="122"/>
      <c r="J40" s="194"/>
      <c r="L40" s="440">
        <f>+D40-'Section A'!C46</f>
        <v>0</v>
      </c>
      <c r="M40" s="440">
        <f>+E40-'Section B - Cash'!C50</f>
        <v>0</v>
      </c>
      <c r="N40" s="440">
        <f>+F40-'Section B - In-Kind'!C50</f>
        <v>0</v>
      </c>
      <c r="O40" s="440">
        <f>+G40-+'Section B - Leverage'!C50</f>
        <v>0</v>
      </c>
    </row>
    <row r="41" spans="1:15" ht="21.75" customHeight="1" x14ac:dyDescent="0.35">
      <c r="A41" s="116" t="s">
        <v>365</v>
      </c>
      <c r="B41" s="116"/>
      <c r="C41" s="33"/>
      <c r="D41" s="161">
        <f>+'Indirect Costs '!H37</f>
        <v>0</v>
      </c>
      <c r="E41" s="162">
        <f>+'Indirect Costs '!H43</f>
        <v>0</v>
      </c>
      <c r="F41" s="162">
        <f>+'Indirect Costs '!H48</f>
        <v>0</v>
      </c>
      <c r="G41" s="162">
        <f>+'Indirect Costs '!H53</f>
        <v>0</v>
      </c>
      <c r="H41" s="377">
        <f t="shared" si="0"/>
        <v>0</v>
      </c>
      <c r="I41" s="122"/>
      <c r="J41" s="14"/>
      <c r="L41" s="440">
        <f>+D41-'Section A'!C48</f>
        <v>0</v>
      </c>
      <c r="M41" s="440">
        <f>+E41-'Section B - Cash'!C52</f>
        <v>0</v>
      </c>
      <c r="N41" s="440">
        <f>+F41-'Section B - In-Kind'!C52</f>
        <v>0</v>
      </c>
      <c r="O41" s="440">
        <f>+G41-'Section B - Leverage'!C52</f>
        <v>0</v>
      </c>
    </row>
    <row r="42" spans="1:15" ht="21.75" customHeight="1" x14ac:dyDescent="0.25">
      <c r="A42" s="33"/>
      <c r="B42" s="33"/>
      <c r="C42" s="33"/>
      <c r="D42" s="159"/>
      <c r="E42" s="160"/>
      <c r="F42" s="160"/>
      <c r="G42" s="160"/>
      <c r="H42" s="160"/>
      <c r="I42" s="114"/>
      <c r="J42" s="14"/>
    </row>
    <row r="43" spans="1:15" ht="21.75" customHeight="1" x14ac:dyDescent="0.25">
      <c r="A43" s="33"/>
      <c r="B43" s="33"/>
      <c r="C43" s="33"/>
      <c r="D43" s="163"/>
      <c r="E43" s="160"/>
      <c r="F43" s="160"/>
      <c r="G43" s="160"/>
      <c r="H43" s="160"/>
      <c r="I43" s="14"/>
      <c r="J43" s="14"/>
    </row>
    <row r="44" spans="1:15" ht="21.75" customHeight="1" x14ac:dyDescent="0.25">
      <c r="A44" s="133" t="s">
        <v>366</v>
      </c>
      <c r="B44" s="116"/>
      <c r="C44" s="34"/>
      <c r="D44" s="159">
        <f>+D4+D6+D8+D10+D12+D14+D24+D26+D28+D32+D34+D40+D36+D38+D22+D20+D16</f>
        <v>0</v>
      </c>
      <c r="E44" s="160"/>
      <c r="F44" s="160"/>
      <c r="G44" s="160"/>
      <c r="H44" s="160"/>
      <c r="I44" s="121"/>
      <c r="J44" s="14"/>
    </row>
    <row r="45" spans="1:15" ht="21.75" customHeight="1" x14ac:dyDescent="0.25">
      <c r="A45" s="133" t="s">
        <v>367</v>
      </c>
      <c r="B45" s="116"/>
      <c r="C45" s="116"/>
      <c r="D45" s="159"/>
      <c r="E45" s="160">
        <f>+E4+E6+E8+E10+E12+E14+E24+E26+E28+E32+E34+E36+E40+E16+E18+E20+E22+E30+E38</f>
        <v>0</v>
      </c>
      <c r="F45" s="160"/>
      <c r="G45" s="160"/>
      <c r="H45" s="160"/>
      <c r="I45" s="123"/>
      <c r="J45" s="14"/>
    </row>
    <row r="46" spans="1:15" s="129" customFormat="1" ht="21.75" customHeight="1" x14ac:dyDescent="0.25">
      <c r="A46" s="133" t="s">
        <v>368</v>
      </c>
      <c r="B46" s="132"/>
      <c r="C46" s="132"/>
      <c r="D46" s="159"/>
      <c r="E46" s="160"/>
      <c r="F46" s="160">
        <f>+F4+F6+F8+F10+F12+F14+F24+F26+F28+F32+F34+F40+F36+F16+F18+F20+F22+F30+F38</f>
        <v>0</v>
      </c>
      <c r="G46" s="160"/>
      <c r="H46" s="160"/>
      <c r="I46" s="123"/>
      <c r="J46" s="130"/>
    </row>
    <row r="47" spans="1:15" s="209" customFormat="1" ht="21.75" customHeight="1" x14ac:dyDescent="0.25">
      <c r="A47" s="133" t="s">
        <v>376</v>
      </c>
      <c r="B47" s="220"/>
      <c r="C47" s="220"/>
      <c r="D47" s="159"/>
      <c r="E47" s="160"/>
      <c r="F47" s="160"/>
      <c r="G47" s="160">
        <f>+G4+G6+G8+G10+G12+G14+G16+G18+G20+G22+G24+G26+G28+G30+G32+G34+G36+G40+G38</f>
        <v>0</v>
      </c>
      <c r="H47" s="160"/>
      <c r="I47" s="123"/>
      <c r="J47" s="194"/>
    </row>
    <row r="48" spans="1:15" ht="21.75" customHeight="1" x14ac:dyDescent="0.25">
      <c r="A48" s="42" t="s">
        <v>369</v>
      </c>
      <c r="B48" s="43"/>
      <c r="C48" s="43"/>
      <c r="D48" s="164"/>
      <c r="E48" s="164"/>
      <c r="F48" s="164"/>
      <c r="G48" s="164"/>
      <c r="H48" s="165">
        <f>+H4+H6+H8+H10+H12+H14+H24+H26+H28+H32+H34+H36+H40+H30+H16+H18+H20+H22+H38</f>
        <v>0</v>
      </c>
      <c r="I48" s="110"/>
      <c r="J48" s="110"/>
    </row>
    <row r="50" spans="1:12" s="209" customFormat="1" ht="21.75" customHeight="1" x14ac:dyDescent="0.25">
      <c r="A50" s="133" t="s">
        <v>370</v>
      </c>
      <c r="B50" s="220"/>
      <c r="C50" s="193"/>
      <c r="D50" s="159">
        <f>+D5+D7+D9+D11+D13+D15+D25+D27+D29+D33+D35+D37+D41+D39+D23+D21+D17</f>
        <v>0</v>
      </c>
      <c r="E50" s="160"/>
      <c r="F50" s="160"/>
      <c r="G50" s="160"/>
      <c r="H50" s="160"/>
      <c r="I50" s="121"/>
      <c r="J50" s="194"/>
    </row>
    <row r="51" spans="1:12" s="209" customFormat="1" ht="21.75" customHeight="1" x14ac:dyDescent="0.25">
      <c r="A51" s="133" t="s">
        <v>371</v>
      </c>
      <c r="B51" s="220"/>
      <c r="C51" s="220"/>
      <c r="D51" s="159"/>
      <c r="E51" s="160">
        <f>+E5+E7+E9+E11+E13+E15+E25+E27+E29+E33+E35+E37+E41+E17+E19+E21+E23+E31+E39</f>
        <v>0</v>
      </c>
      <c r="F51" s="160"/>
      <c r="G51" s="160"/>
      <c r="H51" s="160"/>
      <c r="I51" s="123"/>
      <c r="J51" s="194"/>
    </row>
    <row r="52" spans="1:12" s="209" customFormat="1" ht="21.75" customHeight="1" x14ac:dyDescent="0.25">
      <c r="A52" s="133" t="s">
        <v>372</v>
      </c>
      <c r="B52" s="220"/>
      <c r="C52" s="220"/>
      <c r="D52" s="159"/>
      <c r="E52" s="160"/>
      <c r="F52" s="160">
        <f>+F5+F7+F9+F11+F13+F15+F25+F27+F29+F33+F35+F37+F41+F17+F19+F21+F23+F31+F39</f>
        <v>0</v>
      </c>
      <c r="G52" s="160"/>
      <c r="H52" s="160"/>
      <c r="I52" s="123"/>
      <c r="J52" s="194"/>
    </row>
    <row r="53" spans="1:12" s="209" customFormat="1" ht="21.75" customHeight="1" x14ac:dyDescent="0.25">
      <c r="A53" s="133" t="s">
        <v>377</v>
      </c>
      <c r="B53" s="220"/>
      <c r="C53" s="220"/>
      <c r="D53" s="159"/>
      <c r="E53" s="160"/>
      <c r="F53" s="160"/>
      <c r="G53" s="160">
        <f>+G5+G7+G9+G11+G13+G15+G17+G19+G21+G23+G25+G27+G29+G31+G33+G35+G37+G41+G39</f>
        <v>0</v>
      </c>
      <c r="H53" s="160"/>
      <c r="I53" s="123"/>
      <c r="J53" s="194"/>
    </row>
    <row r="54" spans="1:12" s="209" customFormat="1" ht="21.75" customHeight="1" x14ac:dyDescent="0.25">
      <c r="A54" s="42" t="s">
        <v>373</v>
      </c>
      <c r="B54" s="43"/>
      <c r="C54" s="43"/>
      <c r="D54" s="164"/>
      <c r="E54" s="164"/>
      <c r="F54" s="164"/>
      <c r="G54" s="164"/>
      <c r="H54" s="165">
        <f>+H5+H7+H9+H11+H13+H15+H25+H27+H29+H33+H35+H37+H41+H17+H19+H21+H23+H31+H39</f>
        <v>0</v>
      </c>
      <c r="I54" s="110"/>
      <c r="J54" s="110"/>
    </row>
    <row r="56" spans="1:12" s="209" customFormat="1" ht="21.75" customHeight="1" x14ac:dyDescent="0.25">
      <c r="A56" s="133" t="s">
        <v>269</v>
      </c>
      <c r="B56" s="220"/>
      <c r="C56" s="193"/>
      <c r="D56" s="159">
        <f>+D44+D50</f>
        <v>0</v>
      </c>
      <c r="E56" s="160"/>
      <c r="F56" s="160"/>
      <c r="G56" s="160"/>
      <c r="H56" s="160"/>
      <c r="I56" s="121"/>
      <c r="J56" s="194"/>
    </row>
    <row r="57" spans="1:12" s="209" customFormat="1" ht="21.75" customHeight="1" x14ac:dyDescent="0.25">
      <c r="A57" s="133" t="s">
        <v>301</v>
      </c>
      <c r="B57" s="220"/>
      <c r="C57" s="220"/>
      <c r="D57" s="159"/>
      <c r="E57" s="160">
        <f>+E45+E51</f>
        <v>0</v>
      </c>
      <c r="F57" s="160"/>
      <c r="G57" s="160"/>
      <c r="H57" s="160"/>
      <c r="I57" s="123"/>
      <c r="J57" s="194"/>
    </row>
    <row r="58" spans="1:12" s="209" customFormat="1" ht="21.75" customHeight="1" x14ac:dyDescent="0.25">
      <c r="A58" s="133" t="s">
        <v>302</v>
      </c>
      <c r="B58" s="220"/>
      <c r="C58" s="220"/>
      <c r="D58" s="159"/>
      <c r="E58" s="160"/>
      <c r="F58" s="160">
        <f>+F46+F52</f>
        <v>0</v>
      </c>
      <c r="G58" s="160"/>
      <c r="H58" s="160"/>
      <c r="I58" s="123"/>
      <c r="J58" s="194"/>
    </row>
    <row r="59" spans="1:12" s="209" customFormat="1" ht="21.75" customHeight="1" x14ac:dyDescent="0.25">
      <c r="A59" s="133" t="s">
        <v>375</v>
      </c>
      <c r="B59" s="220"/>
      <c r="C59" s="220"/>
      <c r="D59" s="159"/>
      <c r="E59" s="160"/>
      <c r="F59" s="160"/>
      <c r="G59" s="160">
        <f>+G53+G47</f>
        <v>0</v>
      </c>
      <c r="H59" s="160"/>
      <c r="I59" s="123"/>
      <c r="J59" s="194"/>
    </row>
    <row r="60" spans="1:12" s="209" customFormat="1" ht="21.75" customHeight="1" x14ac:dyDescent="0.25">
      <c r="A60" s="42" t="s">
        <v>8</v>
      </c>
      <c r="B60" s="43"/>
      <c r="C60" s="43"/>
      <c r="D60" s="164"/>
      <c r="E60" s="164"/>
      <c r="F60" s="164"/>
      <c r="G60" s="164"/>
      <c r="H60" s="165">
        <f>+H48+H54</f>
        <v>0</v>
      </c>
      <c r="I60" s="110"/>
      <c r="J60" s="110"/>
      <c r="K60" s="228">
        <f>SUM(H4:H41)-H60</f>
        <v>0</v>
      </c>
      <c r="L60" s="229" t="s">
        <v>374</v>
      </c>
    </row>
  </sheetData>
  <sheetProtection sheet="1" objects="1" scenarios="1"/>
  <mergeCells count="2">
    <mergeCell ref="A2:H2"/>
    <mergeCell ref="A1:F1"/>
  </mergeCells>
  <printOptions horizontalCentered="1"/>
  <pageMargins left="0.25" right="0.25" top="0.25" bottom="0.25" header="0.3" footer="0.3"/>
  <pageSetup scale="8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3"/>
  <sheetViews>
    <sheetView zoomScaleNormal="100" workbookViewId="0"/>
  </sheetViews>
  <sheetFormatPr defaultRowHeight="12.75" x14ac:dyDescent="0.2"/>
  <cols>
    <col min="1" max="1" width="2.7109375" style="12" customWidth="1"/>
    <col min="2" max="2" width="4.140625" style="12" customWidth="1"/>
    <col min="3" max="3" width="3.7109375" style="12" customWidth="1"/>
    <col min="4" max="4" width="4" style="12" customWidth="1"/>
    <col min="5" max="5" width="15.42578125" style="12" customWidth="1"/>
    <col min="6" max="6" width="14.7109375" style="12" customWidth="1"/>
    <col min="7" max="10" width="16.7109375" style="12" customWidth="1"/>
    <col min="11" max="11" width="17.85546875" style="12" customWidth="1"/>
    <col min="12" max="12" width="2.28515625" style="12" customWidth="1"/>
    <col min="13" max="13" width="2.42578125" style="12" customWidth="1"/>
    <col min="14" max="14" width="9.140625" style="12"/>
    <col min="15" max="15" width="21.42578125" style="12" customWidth="1"/>
    <col min="16" max="16384" width="9.140625" style="12"/>
  </cols>
  <sheetData>
    <row r="1" spans="2:24" ht="15" customHeight="1" x14ac:dyDescent="0.25">
      <c r="B1" s="672" t="s">
        <v>252</v>
      </c>
      <c r="C1" s="672"/>
      <c r="D1" s="672"/>
      <c r="E1" s="672"/>
      <c r="F1" s="672"/>
      <c r="G1" s="672"/>
      <c r="H1" s="672"/>
      <c r="K1" s="143">
        <f>+'Section A'!D3</f>
        <v>0</v>
      </c>
    </row>
    <row r="2" spans="2:24" ht="13.5" customHeight="1" x14ac:dyDescent="0.2">
      <c r="B2" s="40"/>
      <c r="C2" s="675" t="s">
        <v>255</v>
      </c>
      <c r="D2" s="675"/>
      <c r="E2" s="675"/>
      <c r="F2" s="675"/>
      <c r="G2" s="675"/>
      <c r="H2" s="675"/>
      <c r="I2" s="675"/>
      <c r="J2" s="675"/>
      <c r="K2" s="675"/>
    </row>
    <row r="3" spans="2:24" ht="6.75" customHeight="1" x14ac:dyDescent="0.2">
      <c r="B3" s="40"/>
      <c r="C3" s="40"/>
      <c r="D3" s="40"/>
      <c r="E3" s="40"/>
      <c r="F3" s="40"/>
      <c r="G3" s="40"/>
      <c r="H3" s="40"/>
      <c r="I3" s="40"/>
      <c r="J3" s="40"/>
      <c r="K3" s="40"/>
    </row>
    <row r="4" spans="2:24" ht="45.75" customHeight="1" x14ac:dyDescent="0.2">
      <c r="B4" s="74" t="s">
        <v>94</v>
      </c>
      <c r="C4" s="75"/>
      <c r="D4" s="75"/>
      <c r="E4" s="676" t="s">
        <v>205</v>
      </c>
      <c r="F4" s="676"/>
      <c r="G4" s="676"/>
      <c r="H4" s="676"/>
      <c r="I4" s="676"/>
      <c r="J4" s="676"/>
      <c r="K4" s="677"/>
      <c r="L4" s="14"/>
    </row>
    <row r="5" spans="2:24" ht="15" customHeight="1" x14ac:dyDescent="0.2">
      <c r="B5" s="76"/>
      <c r="C5" s="77"/>
      <c r="D5" s="77"/>
      <c r="E5" s="673" t="s">
        <v>105</v>
      </c>
      <c r="F5" s="673"/>
      <c r="G5" s="673"/>
      <c r="H5" s="673"/>
      <c r="I5" s="673"/>
      <c r="J5" s="673"/>
      <c r="K5" s="674"/>
      <c r="L5" s="14"/>
      <c r="N5" s="14"/>
      <c r="O5" s="14"/>
      <c r="P5" s="14"/>
      <c r="Q5" s="14"/>
      <c r="R5" s="14"/>
      <c r="S5" s="14"/>
      <c r="T5" s="14"/>
      <c r="U5" s="14"/>
      <c r="V5" s="14"/>
      <c r="W5" s="14"/>
      <c r="X5" s="14"/>
    </row>
    <row r="6" spans="2:24" ht="6.75" customHeight="1" x14ac:dyDescent="0.2">
      <c r="B6" s="78"/>
      <c r="C6" s="79"/>
      <c r="D6" s="79"/>
      <c r="E6" s="79"/>
      <c r="F6" s="79"/>
      <c r="G6" s="79"/>
      <c r="H6" s="79"/>
      <c r="I6" s="79"/>
      <c r="J6" s="79"/>
      <c r="K6" s="79"/>
      <c r="L6" s="14"/>
      <c r="N6" s="14"/>
      <c r="O6" s="14"/>
      <c r="P6" s="14"/>
      <c r="Q6" s="14"/>
      <c r="R6" s="14"/>
      <c r="S6" s="14"/>
      <c r="T6" s="14"/>
      <c r="U6" s="14"/>
      <c r="V6" s="14"/>
      <c r="W6" s="14"/>
      <c r="X6" s="14"/>
    </row>
    <row r="7" spans="2:24" ht="28.5" customHeight="1" x14ac:dyDescent="0.2">
      <c r="B7" s="670" t="s">
        <v>212</v>
      </c>
      <c r="C7" s="670"/>
      <c r="D7" s="670"/>
      <c r="E7" s="670"/>
      <c r="F7" s="670"/>
      <c r="G7" s="670"/>
      <c r="H7" s="670"/>
      <c r="I7" s="670"/>
      <c r="J7" s="670"/>
      <c r="K7" s="670"/>
      <c r="L7" s="14"/>
      <c r="N7" s="14"/>
      <c r="O7" s="647"/>
      <c r="P7" s="647"/>
      <c r="Q7" s="647"/>
      <c r="R7" s="647"/>
      <c r="S7" s="647"/>
      <c r="T7" s="647"/>
      <c r="U7" s="647"/>
      <c r="V7" s="647"/>
      <c r="W7" s="647"/>
      <c r="X7" s="647"/>
    </row>
    <row r="8" spans="2:24" ht="18" customHeight="1" x14ac:dyDescent="0.2">
      <c r="B8" s="40"/>
      <c r="C8" s="80" t="s">
        <v>111</v>
      </c>
      <c r="D8" s="670" t="s">
        <v>253</v>
      </c>
      <c r="E8" s="670"/>
      <c r="F8" s="670"/>
      <c r="G8" s="670"/>
      <c r="H8" s="670"/>
      <c r="I8" s="670"/>
      <c r="J8" s="670"/>
      <c r="K8" s="670"/>
      <c r="L8" s="14"/>
      <c r="N8" s="37"/>
      <c r="O8" s="678"/>
      <c r="P8" s="678"/>
      <c r="Q8" s="678"/>
      <c r="R8" s="678"/>
      <c r="S8" s="678"/>
      <c r="T8" s="678"/>
      <c r="U8" s="678"/>
      <c r="V8" s="678"/>
      <c r="W8" s="678"/>
      <c r="X8" s="678"/>
    </row>
    <row r="9" spans="2:24" ht="17.25" customHeight="1" x14ac:dyDescent="0.2">
      <c r="B9" s="40"/>
      <c r="C9" s="80" t="s">
        <v>112</v>
      </c>
      <c r="D9" s="670" t="s">
        <v>114</v>
      </c>
      <c r="E9" s="670"/>
      <c r="F9" s="670"/>
      <c r="G9" s="670"/>
      <c r="H9" s="670"/>
      <c r="I9" s="670"/>
      <c r="J9" s="670"/>
      <c r="K9" s="670"/>
      <c r="L9" s="14"/>
      <c r="N9" s="50"/>
      <c r="O9" s="681"/>
      <c r="P9" s="681"/>
      <c r="Q9" s="681"/>
      <c r="R9" s="681"/>
      <c r="S9" s="681"/>
      <c r="T9" s="681"/>
      <c r="U9" s="681"/>
      <c r="V9" s="681"/>
      <c r="W9" s="681"/>
      <c r="X9" s="681"/>
    </row>
    <row r="10" spans="2:24" ht="14.25" customHeight="1" x14ac:dyDescent="0.2">
      <c r="B10" s="79"/>
      <c r="C10" s="80" t="s">
        <v>113</v>
      </c>
      <c r="D10" s="671" t="s">
        <v>246</v>
      </c>
      <c r="E10" s="671"/>
      <c r="F10" s="671"/>
      <c r="G10" s="671"/>
      <c r="H10" s="671"/>
      <c r="I10" s="671"/>
      <c r="J10" s="671"/>
      <c r="K10" s="671"/>
      <c r="L10" s="14"/>
      <c r="N10" s="685"/>
      <c r="O10" s="685"/>
      <c r="P10" s="685"/>
      <c r="Q10" s="685"/>
      <c r="R10" s="685"/>
      <c r="S10" s="685"/>
      <c r="T10" s="14"/>
      <c r="U10" s="14"/>
      <c r="V10" s="14"/>
      <c r="W10" s="14"/>
      <c r="X10" s="14"/>
    </row>
    <row r="11" spans="2:24" ht="8.25" customHeight="1" x14ac:dyDescent="0.2">
      <c r="B11" s="79"/>
      <c r="C11" s="81"/>
      <c r="D11" s="81"/>
      <c r="E11" s="81"/>
      <c r="F11" s="81"/>
      <c r="G11" s="81"/>
      <c r="H11" s="81"/>
      <c r="I11" s="81"/>
      <c r="J11" s="81"/>
      <c r="K11" s="79"/>
      <c r="L11" s="14"/>
      <c r="N11" s="11"/>
      <c r="O11" s="11"/>
      <c r="P11" s="11"/>
      <c r="Q11" s="11"/>
      <c r="R11" s="11"/>
      <c r="S11" s="11"/>
    </row>
    <row r="12" spans="2:24" ht="42" customHeight="1" x14ac:dyDescent="0.2">
      <c r="B12" s="82" t="s">
        <v>95</v>
      </c>
      <c r="C12" s="75"/>
      <c r="D12" s="75"/>
      <c r="E12" s="676" t="s">
        <v>116</v>
      </c>
      <c r="F12" s="676"/>
      <c r="G12" s="676"/>
      <c r="H12" s="676"/>
      <c r="I12" s="676"/>
      <c r="J12" s="676"/>
      <c r="K12" s="677"/>
      <c r="L12" s="14"/>
    </row>
    <row r="13" spans="2:24" ht="13.5" customHeight="1" x14ac:dyDescent="0.2">
      <c r="B13" s="83"/>
      <c r="C13" s="84"/>
      <c r="D13" s="79"/>
      <c r="E13" s="679" t="s">
        <v>104</v>
      </c>
      <c r="F13" s="679"/>
      <c r="G13" s="679"/>
      <c r="H13" s="679"/>
      <c r="I13" s="679"/>
      <c r="J13" s="679"/>
      <c r="K13" s="680"/>
      <c r="L13" s="14"/>
    </row>
    <row r="14" spans="2:24" ht="48.75" customHeight="1" x14ac:dyDescent="0.2">
      <c r="B14" s="85" t="s">
        <v>96</v>
      </c>
      <c r="C14" s="79"/>
      <c r="D14" s="79"/>
      <c r="E14" s="603" t="s">
        <v>213</v>
      </c>
      <c r="F14" s="603"/>
      <c r="G14" s="603"/>
      <c r="H14" s="603"/>
      <c r="I14" s="603"/>
      <c r="J14" s="603"/>
      <c r="K14" s="682"/>
      <c r="L14" s="14"/>
    </row>
    <row r="15" spans="2:24" ht="18" customHeight="1" x14ac:dyDescent="0.2">
      <c r="B15" s="86"/>
      <c r="C15" s="77"/>
      <c r="D15" s="77"/>
      <c r="E15" s="673" t="s">
        <v>110</v>
      </c>
      <c r="F15" s="683"/>
      <c r="G15" s="683"/>
      <c r="H15" s="683"/>
      <c r="I15" s="683"/>
      <c r="J15" s="683"/>
      <c r="K15" s="684"/>
      <c r="L15" s="14"/>
      <c r="O15" s="685"/>
      <c r="P15" s="685"/>
      <c r="Q15" s="685"/>
      <c r="R15" s="685"/>
      <c r="S15" s="685"/>
      <c r="T15" s="685"/>
    </row>
    <row r="16" spans="2:24" ht="5.25" customHeight="1" x14ac:dyDescent="0.2">
      <c r="B16" s="40"/>
      <c r="C16" s="79"/>
      <c r="D16" s="79"/>
      <c r="E16" s="79"/>
      <c r="F16" s="79"/>
      <c r="G16" s="79"/>
      <c r="H16" s="79"/>
      <c r="I16" s="79"/>
      <c r="J16" s="79"/>
      <c r="K16" s="79"/>
      <c r="L16" s="14"/>
    </row>
    <row r="17" spans="2:19" ht="37.5" customHeight="1" x14ac:dyDescent="0.2">
      <c r="B17" s="82" t="s">
        <v>97</v>
      </c>
      <c r="C17" s="75"/>
      <c r="D17" s="75"/>
      <c r="E17" s="676" t="s">
        <v>254</v>
      </c>
      <c r="F17" s="676"/>
      <c r="G17" s="676"/>
      <c r="H17" s="676"/>
      <c r="I17" s="676"/>
      <c r="J17" s="676"/>
      <c r="K17" s="677"/>
      <c r="L17" s="14"/>
    </row>
    <row r="18" spans="2:19" ht="27" customHeight="1" x14ac:dyDescent="0.2">
      <c r="B18" s="86"/>
      <c r="C18" s="77"/>
      <c r="D18" s="77"/>
      <c r="E18" s="673" t="s">
        <v>115</v>
      </c>
      <c r="F18" s="673"/>
      <c r="G18" s="673"/>
      <c r="H18" s="673"/>
      <c r="I18" s="673"/>
      <c r="J18" s="673"/>
      <c r="K18" s="674"/>
    </row>
    <row r="19" spans="2:19" ht="6" customHeight="1" x14ac:dyDescent="0.2">
      <c r="B19" s="40"/>
      <c r="C19" s="40"/>
      <c r="D19" s="40"/>
      <c r="E19" s="40"/>
      <c r="F19" s="40"/>
      <c r="G19" s="40"/>
      <c r="H19" s="40"/>
      <c r="I19" s="40"/>
      <c r="J19" s="40"/>
      <c r="K19" s="40"/>
    </row>
    <row r="20" spans="2:19" x14ac:dyDescent="0.2">
      <c r="B20" s="662" t="s">
        <v>100</v>
      </c>
      <c r="C20" s="665"/>
      <c r="D20" s="75"/>
      <c r="E20" s="87" t="s">
        <v>107</v>
      </c>
      <c r="F20" s="75"/>
      <c r="G20" s="75"/>
      <c r="H20" s="75"/>
      <c r="I20" s="75"/>
      <c r="J20" s="75"/>
      <c r="K20" s="88"/>
    </row>
    <row r="21" spans="2:19" ht="15" customHeight="1" x14ac:dyDescent="0.2">
      <c r="B21" s="663"/>
      <c r="C21" s="666"/>
      <c r="D21" s="79"/>
      <c r="E21" s="89" t="s">
        <v>99</v>
      </c>
      <c r="F21" s="650" t="s">
        <v>98</v>
      </c>
      <c r="G21" s="650"/>
      <c r="H21" s="650"/>
      <c r="I21" s="650"/>
      <c r="J21" s="650"/>
      <c r="K21" s="651"/>
    </row>
    <row r="22" spans="2:19" ht="14.25" customHeight="1" x14ac:dyDescent="0.2">
      <c r="B22" s="663"/>
      <c r="C22" s="666"/>
      <c r="D22" s="79"/>
      <c r="E22" s="89" t="s">
        <v>99</v>
      </c>
      <c r="F22" s="648" t="s">
        <v>214</v>
      </c>
      <c r="G22" s="648"/>
      <c r="H22" s="648"/>
      <c r="I22" s="648"/>
      <c r="J22" s="648"/>
      <c r="K22" s="649"/>
    </row>
    <row r="23" spans="2:19" ht="12.75" customHeight="1" x14ac:dyDescent="0.2">
      <c r="B23" s="664"/>
      <c r="C23" s="667"/>
      <c r="D23" s="77"/>
      <c r="E23" s="73" t="s">
        <v>101</v>
      </c>
      <c r="F23" s="90"/>
      <c r="G23" s="90"/>
      <c r="H23" s="77"/>
      <c r="I23" s="77"/>
      <c r="J23" s="77"/>
      <c r="K23" s="91"/>
    </row>
    <row r="24" spans="2:19" ht="12.75" customHeight="1" x14ac:dyDescent="0.2">
      <c r="B24" s="89"/>
      <c r="C24" s="120"/>
      <c r="D24" s="79"/>
      <c r="E24" s="119"/>
      <c r="F24" s="84"/>
      <c r="G24" s="84"/>
      <c r="H24" s="79"/>
      <c r="I24" s="79"/>
      <c r="J24" s="79"/>
      <c r="K24" s="79"/>
    </row>
    <row r="25" spans="2:19" ht="27" customHeight="1" x14ac:dyDescent="0.2">
      <c r="B25" s="124" t="s">
        <v>256</v>
      </c>
      <c r="C25" s="125"/>
      <c r="D25" s="126"/>
      <c r="E25" s="668" t="s">
        <v>267</v>
      </c>
      <c r="F25" s="668"/>
      <c r="G25" s="668"/>
      <c r="H25" s="668"/>
      <c r="I25" s="668"/>
      <c r="J25" s="668"/>
      <c r="K25" s="669"/>
    </row>
    <row r="26" spans="2:19" ht="33" customHeight="1" thickBot="1" x14ac:dyDescent="0.25">
      <c r="B26" s="40"/>
      <c r="C26" s="40"/>
      <c r="D26" s="40"/>
      <c r="E26" s="40"/>
      <c r="F26" s="40"/>
      <c r="G26" s="40"/>
      <c r="H26" s="40"/>
      <c r="I26" s="40"/>
      <c r="J26" s="40"/>
      <c r="K26" s="40"/>
    </row>
    <row r="27" spans="2:19" ht="13.5" thickTop="1" x14ac:dyDescent="0.2">
      <c r="B27" s="652" t="s">
        <v>106</v>
      </c>
      <c r="C27" s="652"/>
      <c r="D27" s="652"/>
      <c r="E27" s="652"/>
      <c r="F27" s="653"/>
      <c r="G27" s="654" t="s">
        <v>102</v>
      </c>
      <c r="H27" s="655"/>
      <c r="I27" s="655"/>
      <c r="J27" s="655"/>
      <c r="K27" s="656"/>
    </row>
    <row r="28" spans="2:19" x14ac:dyDescent="0.2">
      <c r="B28" s="652"/>
      <c r="C28" s="652"/>
      <c r="D28" s="652"/>
      <c r="E28" s="652"/>
      <c r="F28" s="653"/>
      <c r="G28" s="657" t="s">
        <v>215</v>
      </c>
      <c r="H28" s="603"/>
      <c r="I28" s="603"/>
      <c r="J28" s="603"/>
      <c r="K28" s="658"/>
    </row>
    <row r="29" spans="2:19" ht="17.25" customHeight="1" thickBot="1" x14ac:dyDescent="0.25">
      <c r="B29" s="652"/>
      <c r="C29" s="652"/>
      <c r="D29" s="652"/>
      <c r="E29" s="652"/>
      <c r="F29" s="653"/>
      <c r="G29" s="659" t="s">
        <v>103</v>
      </c>
      <c r="H29" s="660"/>
      <c r="I29" s="660"/>
      <c r="J29" s="660"/>
      <c r="K29" s="661"/>
    </row>
    <row r="30" spans="2:19" ht="13.5" thickTop="1" x14ac:dyDescent="0.2">
      <c r="B30" s="40"/>
      <c r="C30" s="40"/>
      <c r="D30" s="40"/>
      <c r="E30" s="40"/>
      <c r="F30" s="40"/>
      <c r="G30" s="40"/>
      <c r="H30" s="40"/>
      <c r="I30" s="40"/>
      <c r="J30" s="40"/>
      <c r="K30" s="40"/>
    </row>
    <row r="31" spans="2:19" x14ac:dyDescent="0.2">
      <c r="B31" s="40"/>
      <c r="C31" s="40"/>
      <c r="D31" s="40"/>
      <c r="E31" s="40"/>
      <c r="F31" s="40"/>
      <c r="G31" s="40"/>
      <c r="H31" s="40"/>
      <c r="I31" s="40"/>
      <c r="J31" s="40"/>
      <c r="K31" s="40"/>
    </row>
    <row r="32" spans="2:19" x14ac:dyDescent="0.2">
      <c r="O32" s="14"/>
      <c r="P32" s="14"/>
      <c r="Q32" s="14"/>
      <c r="R32" s="14"/>
      <c r="S32" s="14"/>
    </row>
    <row r="33" spans="15:19" x14ac:dyDescent="0.2">
      <c r="O33" s="14"/>
      <c r="P33" s="14"/>
      <c r="Q33" s="14"/>
      <c r="R33" s="14"/>
      <c r="S33" s="14"/>
    </row>
    <row r="34" spans="15:19" x14ac:dyDescent="0.2">
      <c r="O34" s="14"/>
      <c r="P34" s="14"/>
      <c r="Q34" s="14"/>
      <c r="R34" s="14"/>
      <c r="S34" s="14"/>
    </row>
    <row r="35" spans="15:19" ht="13.5" customHeight="1" x14ac:dyDescent="0.2">
      <c r="O35" s="14"/>
      <c r="P35" s="14"/>
      <c r="Q35" s="14"/>
      <c r="R35" s="14"/>
      <c r="S35" s="14"/>
    </row>
    <row r="36" spans="15:19" ht="16.5" customHeight="1" x14ac:dyDescent="0.2">
      <c r="O36" s="14"/>
      <c r="P36" s="14"/>
      <c r="Q36" s="14"/>
      <c r="R36" s="14"/>
      <c r="S36" s="14"/>
    </row>
    <row r="37" spans="15:19" x14ac:dyDescent="0.2">
      <c r="O37" s="647"/>
      <c r="P37" s="647"/>
      <c r="Q37" s="647"/>
      <c r="R37" s="647"/>
      <c r="S37" s="647"/>
    </row>
    <row r="38" spans="15:19" x14ac:dyDescent="0.2">
      <c r="O38" s="647"/>
      <c r="P38" s="647"/>
      <c r="Q38" s="647"/>
      <c r="R38" s="647"/>
      <c r="S38" s="647"/>
    </row>
    <row r="39" spans="15:19" x14ac:dyDescent="0.2">
      <c r="O39" s="647"/>
      <c r="P39" s="647"/>
      <c r="Q39" s="647"/>
      <c r="R39" s="647"/>
      <c r="S39" s="647"/>
    </row>
    <row r="40" spans="15:19" x14ac:dyDescent="0.2">
      <c r="O40" s="14"/>
      <c r="P40" s="14"/>
      <c r="Q40" s="14"/>
      <c r="R40" s="14"/>
      <c r="S40" s="14"/>
    </row>
    <row r="41" spans="15:19" x14ac:dyDescent="0.2">
      <c r="O41" s="14"/>
      <c r="P41" s="14"/>
      <c r="Q41" s="14"/>
      <c r="R41" s="14"/>
      <c r="S41" s="14"/>
    </row>
    <row r="42" spans="15:19" x14ac:dyDescent="0.2">
      <c r="O42" s="14"/>
      <c r="P42" s="14"/>
      <c r="Q42" s="14"/>
      <c r="R42" s="14"/>
      <c r="S42" s="14"/>
    </row>
    <row r="43" spans="15:19" x14ac:dyDescent="0.2">
      <c r="O43" s="14"/>
      <c r="P43" s="14"/>
      <c r="Q43" s="14"/>
      <c r="R43" s="14"/>
      <c r="S43" s="14"/>
    </row>
  </sheetData>
  <mergeCells count="31">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7:S37"/>
    <mergeCell ref="O38:S38"/>
    <mergeCell ref="O39:S39"/>
    <mergeCell ref="F22:K22"/>
    <mergeCell ref="F21:K21"/>
    <mergeCell ref="B27:F29"/>
    <mergeCell ref="G27:K27"/>
    <mergeCell ref="G28:K28"/>
    <mergeCell ref="G29:K29"/>
    <mergeCell ref="B20:B23"/>
    <mergeCell ref="C20:C23"/>
    <mergeCell ref="E25:K25"/>
  </mergeCells>
  <printOptions horizontalCentered="1"/>
  <pageMargins left="0.25" right="0.25" top="0.25" bottom="0.25" header="0.3" footer="0.3"/>
  <pageSetup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workbookViewId="0">
      <selection sqref="A1:C1"/>
    </sheetView>
  </sheetViews>
  <sheetFormatPr defaultRowHeight="15" x14ac:dyDescent="0.25"/>
  <cols>
    <col min="1" max="9" width="14.42578125" customWidth="1"/>
  </cols>
  <sheetData>
    <row r="1" spans="1:9" ht="44.25" customHeight="1" thickTop="1" thickBot="1" x14ac:dyDescent="0.3">
      <c r="A1" s="835" t="s">
        <v>206</v>
      </c>
      <c r="B1" s="720"/>
      <c r="C1" s="643"/>
      <c r="D1" s="642" t="s">
        <v>264</v>
      </c>
      <c r="E1" s="720"/>
      <c r="F1" s="643"/>
      <c r="G1" s="724" t="s">
        <v>307</v>
      </c>
      <c r="H1" s="725"/>
      <c r="I1" s="726"/>
    </row>
    <row r="2" spans="1:9" ht="16.5" thickTop="1" thickBot="1" x14ac:dyDescent="0.3">
      <c r="A2" s="724" t="s">
        <v>24</v>
      </c>
      <c r="B2" s="725"/>
      <c r="C2" s="725"/>
      <c r="D2" s="634" t="s">
        <v>257</v>
      </c>
      <c r="E2" s="729"/>
      <c r="F2" s="635"/>
      <c r="G2" s="724" t="s">
        <v>258</v>
      </c>
      <c r="H2" s="725"/>
      <c r="I2" s="726"/>
    </row>
    <row r="3" spans="1:9" ht="16.5" thickTop="1" thickBot="1" x14ac:dyDescent="0.3">
      <c r="A3" s="634" t="s">
        <v>259</v>
      </c>
      <c r="B3" s="729"/>
      <c r="C3" s="729"/>
      <c r="D3" s="730" t="s">
        <v>25</v>
      </c>
      <c r="E3" s="731"/>
      <c r="F3" s="732"/>
      <c r="G3" s="724" t="s">
        <v>22</v>
      </c>
      <c r="H3" s="725"/>
      <c r="I3" s="726"/>
    </row>
    <row r="4" spans="1:9" ht="16.5" thickTop="1" thickBot="1" x14ac:dyDescent="0.3">
      <c r="A4" s="141" t="s">
        <v>300</v>
      </c>
      <c r="B4" s="142">
        <f>+'Section A'!D3</f>
        <v>0</v>
      </c>
      <c r="C4" s="7"/>
      <c r="D4" s="7"/>
      <c r="E4" s="7"/>
      <c r="F4" s="7"/>
      <c r="G4" s="7"/>
      <c r="H4" s="7"/>
      <c r="I4" s="7"/>
    </row>
    <row r="5" spans="1:9" ht="15.75" thickTop="1" x14ac:dyDescent="0.25">
      <c r="A5" s="100"/>
      <c r="B5" s="100"/>
      <c r="C5" s="100"/>
      <c r="D5" s="7"/>
      <c r="E5" s="7"/>
      <c r="F5" s="7"/>
      <c r="G5" s="7"/>
      <c r="H5" s="7"/>
      <c r="I5" s="7"/>
    </row>
    <row r="6" spans="1:9" x14ac:dyDescent="0.25">
      <c r="A6" s="61"/>
      <c r="B6" s="7"/>
      <c r="C6" s="7"/>
      <c r="D6" s="7"/>
      <c r="E6" s="7"/>
      <c r="F6" s="7"/>
      <c r="G6" s="7"/>
      <c r="H6" s="7"/>
      <c r="I6" s="7"/>
    </row>
    <row r="7" spans="1:9" x14ac:dyDescent="0.25">
      <c r="A7" s="7"/>
      <c r="B7" s="7"/>
      <c r="C7" s="7"/>
      <c r="D7" s="7"/>
      <c r="E7" s="7"/>
      <c r="F7" s="110"/>
      <c r="G7" s="7"/>
      <c r="H7" s="7"/>
      <c r="I7" s="7"/>
    </row>
    <row r="8" spans="1:9" ht="34.5" customHeight="1" x14ac:dyDescent="0.25">
      <c r="A8" s="7"/>
      <c r="B8" s="7"/>
      <c r="C8" s="7"/>
      <c r="D8" s="7"/>
      <c r="E8" s="7"/>
      <c r="F8" s="7"/>
      <c r="G8" s="7"/>
      <c r="H8" s="7"/>
      <c r="I8" s="7"/>
    </row>
    <row r="9" spans="1:9" ht="29.25" customHeight="1" x14ac:dyDescent="0.25">
      <c r="A9" s="834" t="s">
        <v>211</v>
      </c>
      <c r="B9" s="834"/>
      <c r="C9" s="834"/>
      <c r="D9" s="832" t="s">
        <v>208</v>
      </c>
      <c r="E9" s="832"/>
      <c r="F9" s="62" t="s">
        <v>207</v>
      </c>
      <c r="G9" s="832" t="s">
        <v>209</v>
      </c>
      <c r="H9" s="832"/>
      <c r="I9" s="62" t="s">
        <v>207</v>
      </c>
    </row>
    <row r="10" spans="1:9" x14ac:dyDescent="0.25">
      <c r="A10" s="63"/>
      <c r="B10" s="63"/>
      <c r="C10" s="63"/>
      <c r="D10" s="63"/>
      <c r="E10" s="63"/>
      <c r="F10" s="63"/>
      <c r="G10" s="63"/>
      <c r="H10" s="63"/>
      <c r="I10" s="63"/>
    </row>
    <row r="11" spans="1:9" x14ac:dyDescent="0.25">
      <c r="A11" s="63"/>
      <c r="B11" s="63"/>
      <c r="C11" s="63"/>
      <c r="D11" s="63"/>
      <c r="E11" s="63"/>
      <c r="F11" s="63"/>
      <c r="G11" s="63"/>
      <c r="H11" s="63"/>
      <c r="I11" s="63"/>
    </row>
    <row r="12" spans="1:9" x14ac:dyDescent="0.25">
      <c r="A12" s="63"/>
      <c r="B12" s="63"/>
      <c r="C12" s="63"/>
      <c r="D12" s="63"/>
      <c r="E12" s="63"/>
      <c r="F12" s="63"/>
      <c r="G12" s="63"/>
      <c r="H12" s="63"/>
      <c r="I12" s="63"/>
    </row>
    <row r="13" spans="1:9" x14ac:dyDescent="0.25">
      <c r="A13" s="63"/>
      <c r="B13" s="63"/>
      <c r="C13" s="63"/>
      <c r="D13" s="63"/>
      <c r="E13" s="63"/>
      <c r="F13" s="63"/>
      <c r="G13" s="63"/>
      <c r="H13" s="63"/>
      <c r="I13" s="63"/>
    </row>
    <row r="14" spans="1:9" x14ac:dyDescent="0.25">
      <c r="A14" s="63"/>
      <c r="B14" s="63"/>
      <c r="C14" s="63"/>
      <c r="D14" s="63"/>
      <c r="E14" s="63"/>
      <c r="F14" s="63"/>
      <c r="G14" s="63"/>
      <c r="H14" s="63"/>
      <c r="I14" s="63"/>
    </row>
    <row r="15" spans="1:9" x14ac:dyDescent="0.25">
      <c r="A15" s="63"/>
      <c r="B15" s="63"/>
      <c r="C15" s="63"/>
      <c r="D15" s="63"/>
      <c r="E15" s="63"/>
      <c r="F15" s="63"/>
      <c r="G15" s="63"/>
      <c r="H15" s="63"/>
      <c r="I15" s="63"/>
    </row>
    <row r="16" spans="1:9" ht="35.25" customHeight="1" x14ac:dyDescent="0.25">
      <c r="A16" s="834" t="s">
        <v>210</v>
      </c>
      <c r="B16" s="834"/>
      <c r="C16" s="834"/>
      <c r="D16" s="832" t="s">
        <v>208</v>
      </c>
      <c r="E16" s="832"/>
      <c r="F16" s="62" t="s">
        <v>207</v>
      </c>
      <c r="G16" s="832" t="s">
        <v>209</v>
      </c>
      <c r="H16" s="832"/>
      <c r="I16" s="62" t="s">
        <v>207</v>
      </c>
    </row>
    <row r="17" spans="1:14" ht="18.75" customHeight="1" x14ac:dyDescent="0.25">
      <c r="A17" s="7"/>
      <c r="B17" s="7"/>
      <c r="C17" s="7"/>
      <c r="D17" s="7"/>
      <c r="E17" s="7"/>
      <c r="F17" s="7"/>
      <c r="G17" s="7"/>
      <c r="H17" s="7"/>
      <c r="I17" s="7"/>
    </row>
    <row r="18" spans="1:14" x14ac:dyDescent="0.25">
      <c r="J18" s="56"/>
      <c r="K18" s="56"/>
      <c r="L18" s="56"/>
      <c r="M18" s="56"/>
      <c r="N18" s="56"/>
    </row>
    <row r="19" spans="1:14" ht="5.25" customHeight="1" x14ac:dyDescent="0.25">
      <c r="J19" s="56"/>
      <c r="K19" s="56"/>
      <c r="L19" s="56"/>
      <c r="M19" s="56"/>
      <c r="N19" s="56"/>
    </row>
    <row r="20" spans="1:14" ht="58.5" customHeight="1" x14ac:dyDescent="0.25">
      <c r="J20" s="54"/>
      <c r="K20" s="54"/>
      <c r="L20" s="54"/>
      <c r="M20" s="54"/>
      <c r="N20" s="54"/>
    </row>
    <row r="21" spans="1:14" x14ac:dyDescent="0.25">
      <c r="A21" s="7"/>
      <c r="B21" s="7"/>
      <c r="C21" s="7"/>
      <c r="D21" s="7"/>
      <c r="E21" s="7"/>
      <c r="F21" s="7"/>
      <c r="G21" s="7"/>
      <c r="H21" s="7"/>
      <c r="I21" s="7"/>
    </row>
    <row r="22" spans="1:14" x14ac:dyDescent="0.25">
      <c r="A22" s="58" t="s">
        <v>177</v>
      </c>
      <c r="B22" s="56"/>
      <c r="C22" s="56"/>
      <c r="D22" s="56"/>
      <c r="E22" s="56"/>
      <c r="F22" s="56"/>
      <c r="G22" s="56"/>
      <c r="H22" s="56"/>
      <c r="I22" s="56"/>
    </row>
    <row r="23" spans="1:14" ht="7.5" customHeight="1" x14ac:dyDescent="0.25">
      <c r="A23" s="57"/>
      <c r="B23" s="56"/>
      <c r="C23" s="56"/>
      <c r="D23" s="56"/>
      <c r="E23" s="56"/>
      <c r="F23" s="56"/>
      <c r="G23" s="56"/>
      <c r="H23" s="56"/>
      <c r="I23" s="56"/>
    </row>
    <row r="24" spans="1:14" ht="49.5" customHeight="1" x14ac:dyDescent="0.25">
      <c r="A24" s="833" t="s">
        <v>180</v>
      </c>
      <c r="B24" s="833"/>
      <c r="C24" s="833"/>
      <c r="D24" s="833"/>
      <c r="E24" s="833"/>
      <c r="F24" s="833"/>
      <c r="G24" s="833"/>
      <c r="H24" s="833"/>
      <c r="I24" s="833"/>
    </row>
    <row r="25" spans="1:14" x14ac:dyDescent="0.25">
      <c r="A25" s="7"/>
      <c r="B25" s="7"/>
      <c r="C25" s="7"/>
      <c r="D25" s="7"/>
      <c r="E25" s="7"/>
      <c r="F25" s="7"/>
      <c r="G25" s="7"/>
      <c r="H25" s="7"/>
      <c r="I25" s="7"/>
    </row>
    <row r="26" spans="1:14" x14ac:dyDescent="0.25">
      <c r="A26" s="7"/>
      <c r="B26" s="7"/>
      <c r="C26" s="7"/>
      <c r="D26" s="7"/>
      <c r="E26" s="7"/>
      <c r="F26" s="7"/>
      <c r="G26" s="7"/>
      <c r="H26" s="7"/>
      <c r="I26" s="7"/>
    </row>
    <row r="27" spans="1:14" x14ac:dyDescent="0.25">
      <c r="A27" s="7"/>
      <c r="B27" s="7"/>
      <c r="C27" s="7"/>
      <c r="D27" s="7"/>
      <c r="E27" s="7"/>
      <c r="F27" s="7"/>
      <c r="G27" s="7"/>
      <c r="H27" s="7"/>
      <c r="I27" s="7"/>
    </row>
    <row r="28" spans="1:14" x14ac:dyDescent="0.25">
      <c r="A28" s="7"/>
      <c r="B28" s="7"/>
      <c r="C28" s="7"/>
      <c r="D28" s="7"/>
      <c r="E28" s="7"/>
      <c r="F28" s="7"/>
      <c r="G28" s="7"/>
      <c r="H28" s="7"/>
      <c r="I28" s="7"/>
    </row>
    <row r="29" spans="1:14" x14ac:dyDescent="0.25">
      <c r="A29" s="7"/>
      <c r="B29" s="7"/>
      <c r="C29" s="7"/>
      <c r="D29" s="7"/>
      <c r="E29" s="7"/>
      <c r="F29" s="7"/>
      <c r="G29" s="7"/>
      <c r="H29" s="7"/>
      <c r="I29" s="7"/>
    </row>
    <row r="30" spans="1:14" x14ac:dyDescent="0.25">
      <c r="A30" s="7"/>
      <c r="B30" s="7"/>
      <c r="C30" s="7"/>
      <c r="D30" s="7"/>
      <c r="E30" s="7"/>
      <c r="F30" s="7"/>
      <c r="G30" s="7"/>
      <c r="H30" s="7"/>
      <c r="I30" s="7"/>
    </row>
  </sheetData>
  <mergeCells count="16">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zoomScaleNormal="100" workbookViewId="0">
      <selection sqref="A1:B1"/>
    </sheetView>
  </sheetViews>
  <sheetFormatPr defaultRowHeight="15" x14ac:dyDescent="0.25"/>
  <cols>
    <col min="1" max="1" width="38.7109375" customWidth="1"/>
    <col min="2" max="2" width="8.5703125" customWidth="1"/>
    <col min="3" max="6" width="21.5703125" customWidth="1"/>
  </cols>
  <sheetData>
    <row r="1" spans="1:12" ht="16.5" customHeight="1" thickTop="1" thickBot="1" x14ac:dyDescent="0.3">
      <c r="A1" s="642" t="s">
        <v>0</v>
      </c>
      <c r="B1" s="643"/>
      <c r="C1" s="644" t="s">
        <v>15</v>
      </c>
      <c r="D1" s="644"/>
      <c r="E1" s="634" t="str">
        <f>+'Section A'!E1:F1</f>
        <v>AGENCY : Commerce &amp; Econ. Opportunity</v>
      </c>
      <c r="F1" s="635"/>
      <c r="G1" s="8"/>
    </row>
    <row r="2" spans="1:12" ht="16.5" customHeight="1" thickTop="1" thickBot="1" x14ac:dyDescent="0.3">
      <c r="A2" s="711" t="str">
        <f>+'Section A'!A2:B2</f>
        <v>Organization Name:</v>
      </c>
      <c r="B2" s="712"/>
      <c r="C2" s="713" t="str">
        <f>+'Section A'!C2:D2</f>
        <v>DUNS#</v>
      </c>
      <c r="D2" s="714"/>
      <c r="E2" s="713" t="str">
        <f>+'Section A'!E2:F2</f>
        <v>NOFO #</v>
      </c>
      <c r="F2" s="714"/>
    </row>
    <row r="3" spans="1:12" ht="16.5" thickTop="1" thickBot="1" x14ac:dyDescent="0.3">
      <c r="A3" s="709" t="str">
        <f>+'Section A'!A3</f>
        <v xml:space="preserve">CSFA Number: </v>
      </c>
      <c r="B3" s="709"/>
      <c r="C3" s="340" t="s">
        <v>299</v>
      </c>
      <c r="D3" s="341">
        <f>+'Section A'!D3</f>
        <v>0</v>
      </c>
      <c r="E3" s="710" t="str">
        <f>+'Section A'!E3:F3</f>
        <v>Fiscal Year(s) :</v>
      </c>
      <c r="F3" s="710"/>
    </row>
    <row r="4" spans="1:12" s="128" customFormat="1" ht="16.5" thickTop="1" thickBot="1" x14ac:dyDescent="0.3">
      <c r="A4" s="340" t="str">
        <f>+'Section A'!A4:D4</f>
        <v>CSFA Description:</v>
      </c>
      <c r="B4" s="342"/>
      <c r="C4" s="342"/>
      <c r="D4" s="342"/>
      <c r="E4" s="342"/>
      <c r="F4" s="341"/>
    </row>
    <row r="5" spans="1:12" ht="30.75" customHeight="1" thickTop="1" thickBot="1" x14ac:dyDescent="0.3">
      <c r="A5" s="686" t="s">
        <v>92</v>
      </c>
      <c r="B5" s="687"/>
      <c r="C5" s="687"/>
      <c r="D5" s="687"/>
      <c r="E5" s="687"/>
      <c r="F5" s="688"/>
      <c r="J5" s="8"/>
    </row>
    <row r="6" spans="1:12" ht="22.5" customHeight="1" thickTop="1" thickBot="1" x14ac:dyDescent="0.3">
      <c r="A6" s="619" t="s">
        <v>303</v>
      </c>
      <c r="B6" s="620"/>
      <c r="C6" s="620"/>
      <c r="D6" s="620"/>
      <c r="E6" s="620"/>
      <c r="F6" s="621"/>
      <c r="J6" s="8"/>
    </row>
    <row r="7" spans="1:12" ht="16.5" thickTop="1" thickBot="1" x14ac:dyDescent="0.3">
      <c r="A7" s="697" t="s">
        <v>23</v>
      </c>
      <c r="B7" s="698"/>
      <c r="C7" s="352" t="s">
        <v>18</v>
      </c>
      <c r="D7" s="353" t="s">
        <v>19</v>
      </c>
      <c r="E7" s="353" t="s">
        <v>20</v>
      </c>
      <c r="F7" s="354" t="s">
        <v>1</v>
      </c>
    </row>
    <row r="8" spans="1:12" ht="15.75" customHeight="1" thickTop="1" x14ac:dyDescent="0.25">
      <c r="A8" s="695" t="s">
        <v>222</v>
      </c>
      <c r="B8" s="696"/>
      <c r="C8" s="346"/>
      <c r="D8" s="347"/>
      <c r="E8" s="347"/>
      <c r="F8" s="348"/>
    </row>
    <row r="9" spans="1:12" ht="15.75" customHeight="1" x14ac:dyDescent="0.25">
      <c r="A9" s="691" t="s">
        <v>29</v>
      </c>
      <c r="B9" s="692"/>
      <c r="C9" s="349">
        <v>0</v>
      </c>
      <c r="D9" s="350">
        <v>0</v>
      </c>
      <c r="E9" s="350">
        <v>0</v>
      </c>
      <c r="F9" s="351">
        <f>SUM(C9:E9)</f>
        <v>0</v>
      </c>
      <c r="H9" s="8"/>
      <c r="J9" s="8"/>
    </row>
    <row r="10" spans="1:12" ht="15.75" customHeight="1" x14ac:dyDescent="0.25">
      <c r="A10" s="691" t="s">
        <v>30</v>
      </c>
      <c r="B10" s="692"/>
      <c r="C10" s="349">
        <v>0</v>
      </c>
      <c r="D10" s="350">
        <v>0</v>
      </c>
      <c r="E10" s="350">
        <v>0</v>
      </c>
      <c r="F10" s="351">
        <f>SUM(C10:E10)</f>
        <v>0</v>
      </c>
      <c r="H10" s="8"/>
    </row>
    <row r="11" spans="1:12" ht="15.75" customHeight="1" x14ac:dyDescent="0.25">
      <c r="A11" s="693" t="s">
        <v>27</v>
      </c>
      <c r="B11" s="694"/>
      <c r="C11" s="349">
        <v>0</v>
      </c>
      <c r="D11" s="350">
        <v>0</v>
      </c>
      <c r="E11" s="350">
        <v>0</v>
      </c>
      <c r="F11" s="351">
        <f>SUM(C11:E11)</f>
        <v>0</v>
      </c>
      <c r="J11" s="8"/>
    </row>
    <row r="12" spans="1:12" ht="15.75" customHeight="1" thickBot="1" x14ac:dyDescent="0.3">
      <c r="A12" s="699" t="s">
        <v>117</v>
      </c>
      <c r="B12" s="700"/>
      <c r="C12" s="349">
        <f>SUM(C9:C11)</f>
        <v>0</v>
      </c>
      <c r="D12" s="350">
        <f>SUM(D9:D11)</f>
        <v>0</v>
      </c>
      <c r="E12" s="350">
        <f>SUM(E9:E11)</f>
        <v>0</v>
      </c>
      <c r="F12" s="351">
        <f>SUM(C12:E12)</f>
        <v>0</v>
      </c>
      <c r="J12" s="8"/>
    </row>
    <row r="13" spans="1:12" ht="10.5" customHeight="1" thickTop="1" x14ac:dyDescent="0.25">
      <c r="A13" s="701" t="s">
        <v>93</v>
      </c>
      <c r="B13" s="702"/>
      <c r="C13" s="702"/>
      <c r="D13" s="702"/>
      <c r="E13" s="702"/>
      <c r="F13" s="703"/>
      <c r="J13" s="8"/>
    </row>
    <row r="14" spans="1:12" ht="9" customHeight="1" thickBot="1" x14ac:dyDescent="0.3">
      <c r="A14" s="704"/>
      <c r="B14" s="705"/>
      <c r="C14" s="705"/>
      <c r="D14" s="705"/>
      <c r="E14" s="705"/>
      <c r="F14" s="706"/>
    </row>
    <row r="15" spans="1:12" ht="23.25" customHeight="1" thickTop="1" thickBot="1" x14ac:dyDescent="0.3">
      <c r="A15" s="632" t="s">
        <v>218</v>
      </c>
      <c r="B15" s="633"/>
      <c r="C15" s="94" t="s">
        <v>18</v>
      </c>
      <c r="D15" s="95" t="s">
        <v>19</v>
      </c>
      <c r="E15" s="95" t="s">
        <v>20</v>
      </c>
      <c r="F15" s="93" t="s">
        <v>1</v>
      </c>
      <c r="G15" s="175" t="s">
        <v>315</v>
      </c>
      <c r="K15" s="8"/>
      <c r="L15" s="8"/>
    </row>
    <row r="16" spans="1:12" ht="17.45" customHeight="1" thickTop="1" x14ac:dyDescent="0.25">
      <c r="A16" s="96" t="s">
        <v>401</v>
      </c>
      <c r="B16" s="104">
        <v>200.43</v>
      </c>
      <c r="C16" s="144">
        <f>+Personnel!H46</f>
        <v>0</v>
      </c>
      <c r="D16" s="149">
        <v>0</v>
      </c>
      <c r="E16" s="149">
        <v>0</v>
      </c>
      <c r="F16" s="148">
        <f t="shared" ref="F16:F50" si="0">SUM(C16:E16)</f>
        <v>0</v>
      </c>
      <c r="G16" s="92"/>
      <c r="K16" s="8"/>
      <c r="L16" s="8"/>
    </row>
    <row r="17" spans="1:12" s="210" customFormat="1" ht="17.45" customHeight="1" x14ac:dyDescent="0.25">
      <c r="A17" s="96" t="s">
        <v>402</v>
      </c>
      <c r="B17" s="104">
        <v>200.43</v>
      </c>
      <c r="C17" s="144">
        <f>+Personnel!H47</f>
        <v>0</v>
      </c>
      <c r="D17" s="149">
        <v>0</v>
      </c>
      <c r="E17" s="149">
        <v>0</v>
      </c>
      <c r="F17" s="455">
        <f t="shared" si="0"/>
        <v>0</v>
      </c>
      <c r="G17" s="92"/>
      <c r="K17" s="209"/>
      <c r="L17" s="209"/>
    </row>
    <row r="18" spans="1:12" ht="17.45" customHeight="1" x14ac:dyDescent="0.25">
      <c r="A18" s="96" t="s">
        <v>403</v>
      </c>
      <c r="B18" s="104">
        <v>200.43100000000001</v>
      </c>
      <c r="C18" s="145">
        <f>+'Fringe Benefits'!H45</f>
        <v>0</v>
      </c>
      <c r="D18" s="150">
        <v>0</v>
      </c>
      <c r="E18" s="150">
        <v>0</v>
      </c>
      <c r="F18" s="148">
        <f t="shared" si="0"/>
        <v>0</v>
      </c>
      <c r="K18" s="8"/>
      <c r="L18" s="8"/>
    </row>
    <row r="19" spans="1:12" s="210" customFormat="1" ht="17.45" customHeight="1" x14ac:dyDescent="0.25">
      <c r="A19" s="96" t="s">
        <v>404</v>
      </c>
      <c r="B19" s="104">
        <v>200.43100000000001</v>
      </c>
      <c r="C19" s="452">
        <f>+'Fringe Benefits'!H46</f>
        <v>0</v>
      </c>
      <c r="D19" s="150">
        <v>0</v>
      </c>
      <c r="E19" s="150">
        <v>0</v>
      </c>
      <c r="F19" s="455">
        <f t="shared" si="0"/>
        <v>0</v>
      </c>
      <c r="K19" s="209"/>
      <c r="L19" s="209"/>
    </row>
    <row r="20" spans="1:12" ht="17.45" customHeight="1" x14ac:dyDescent="0.25">
      <c r="A20" s="96" t="s">
        <v>405</v>
      </c>
      <c r="B20" s="104">
        <v>200.47399999999999</v>
      </c>
      <c r="C20" s="145">
        <f>+Travel!I46</f>
        <v>0</v>
      </c>
      <c r="D20" s="150">
        <v>0</v>
      </c>
      <c r="E20" s="150">
        <v>0</v>
      </c>
      <c r="F20" s="148">
        <f t="shared" si="0"/>
        <v>0</v>
      </c>
      <c r="K20" s="8"/>
      <c r="L20" s="8"/>
    </row>
    <row r="21" spans="1:12" s="210" customFormat="1" ht="17.45" customHeight="1" x14ac:dyDescent="0.25">
      <c r="A21" s="96" t="s">
        <v>406</v>
      </c>
      <c r="B21" s="104">
        <v>200.47399999999999</v>
      </c>
      <c r="C21" s="452">
        <f>+Travel!I47</f>
        <v>0</v>
      </c>
      <c r="D21" s="150">
        <v>0</v>
      </c>
      <c r="E21" s="150">
        <v>0</v>
      </c>
      <c r="F21" s="455">
        <f t="shared" si="0"/>
        <v>0</v>
      </c>
      <c r="K21" s="209"/>
      <c r="L21" s="209"/>
    </row>
    <row r="22" spans="1:12" ht="17.45" customHeight="1" x14ac:dyDescent="0.25">
      <c r="A22" s="479" t="s">
        <v>448</v>
      </c>
      <c r="B22" s="480">
        <v>200.43899999999999</v>
      </c>
      <c r="C22" s="223">
        <f>+'Equipment '!G39</f>
        <v>0</v>
      </c>
      <c r="D22" s="224">
        <v>0</v>
      </c>
      <c r="E22" s="224">
        <v>0</v>
      </c>
      <c r="F22" s="225">
        <f t="shared" si="0"/>
        <v>0</v>
      </c>
    </row>
    <row r="23" spans="1:12" ht="17.45" customHeight="1" x14ac:dyDescent="0.25">
      <c r="A23" s="96" t="s">
        <v>407</v>
      </c>
      <c r="B23" s="97">
        <v>200.94</v>
      </c>
      <c r="C23" s="145">
        <f>+Supplies!H48</f>
        <v>0</v>
      </c>
      <c r="D23" s="150">
        <v>0</v>
      </c>
      <c r="E23" s="150">
        <v>0</v>
      </c>
      <c r="F23" s="148">
        <f t="shared" si="0"/>
        <v>0</v>
      </c>
    </row>
    <row r="24" spans="1:12" s="210" customFormat="1" ht="17.45" customHeight="1" x14ac:dyDescent="0.25">
      <c r="A24" s="96" t="s">
        <v>408</v>
      </c>
      <c r="B24" s="97">
        <v>200.94</v>
      </c>
      <c r="C24" s="452">
        <f>+Supplies!H49</f>
        <v>0</v>
      </c>
      <c r="D24" s="150">
        <v>0</v>
      </c>
      <c r="E24" s="150">
        <v>0</v>
      </c>
      <c r="F24" s="455">
        <f t="shared" si="0"/>
        <v>0</v>
      </c>
    </row>
    <row r="25" spans="1:12" ht="17.45" customHeight="1" x14ac:dyDescent="0.25">
      <c r="A25" s="96" t="s">
        <v>417</v>
      </c>
      <c r="B25" s="104"/>
      <c r="C25" s="145">
        <f>+'Contractual Services'!G48</f>
        <v>0</v>
      </c>
      <c r="D25" s="150">
        <v>0</v>
      </c>
      <c r="E25" s="150">
        <v>0</v>
      </c>
      <c r="F25" s="148">
        <f t="shared" si="0"/>
        <v>0</v>
      </c>
    </row>
    <row r="26" spans="1:12" s="210" customFormat="1" ht="17.45" customHeight="1" x14ac:dyDescent="0.25">
      <c r="A26" s="96" t="s">
        <v>418</v>
      </c>
      <c r="B26" s="104"/>
      <c r="C26" s="452">
        <f>+'Contractual Services'!G49</f>
        <v>0</v>
      </c>
      <c r="D26" s="150">
        <v>0</v>
      </c>
      <c r="E26" s="150">
        <v>0</v>
      </c>
      <c r="F26" s="455">
        <f t="shared" si="0"/>
        <v>0</v>
      </c>
    </row>
    <row r="27" spans="1:12" ht="17.45" customHeight="1" x14ac:dyDescent="0.25">
      <c r="A27" s="96" t="s">
        <v>419</v>
      </c>
      <c r="B27" s="104">
        <v>200.459</v>
      </c>
      <c r="C27" s="145">
        <f>+Consultant!I48</f>
        <v>0</v>
      </c>
      <c r="D27" s="150">
        <v>0</v>
      </c>
      <c r="E27" s="150">
        <v>0</v>
      </c>
      <c r="F27" s="148">
        <f t="shared" si="0"/>
        <v>0</v>
      </c>
      <c r="H27" s="8"/>
    </row>
    <row r="28" spans="1:12" s="210" customFormat="1" ht="17.45" customHeight="1" x14ac:dyDescent="0.25">
      <c r="A28" s="441" t="s">
        <v>420</v>
      </c>
      <c r="B28" s="444">
        <v>200.459</v>
      </c>
      <c r="C28" s="452">
        <f>+Consultant!I49</f>
        <v>0</v>
      </c>
      <c r="D28" s="150">
        <v>0</v>
      </c>
      <c r="E28" s="150">
        <v>0</v>
      </c>
      <c r="F28" s="455">
        <f t="shared" si="0"/>
        <v>0</v>
      </c>
      <c r="H28" s="209"/>
    </row>
    <row r="29" spans="1:12" ht="17.45" customHeight="1" x14ac:dyDescent="0.25">
      <c r="A29" s="479" t="s">
        <v>16</v>
      </c>
      <c r="B29" s="480"/>
      <c r="C29" s="223">
        <f>+'Construction '!G36</f>
        <v>0</v>
      </c>
      <c r="D29" s="224">
        <v>0</v>
      </c>
      <c r="E29" s="224">
        <v>0</v>
      </c>
      <c r="F29" s="225">
        <f t="shared" si="0"/>
        <v>0</v>
      </c>
      <c r="J29" s="8"/>
      <c r="K29" s="8"/>
    </row>
    <row r="30" spans="1:12" ht="17.45" customHeight="1" x14ac:dyDescent="0.25">
      <c r="A30" s="96" t="s">
        <v>421</v>
      </c>
      <c r="B30" s="97">
        <v>200.465</v>
      </c>
      <c r="C30" s="145">
        <f>+'Occupancy '!H43</f>
        <v>0</v>
      </c>
      <c r="D30" s="150">
        <v>0</v>
      </c>
      <c r="E30" s="150">
        <v>0</v>
      </c>
      <c r="F30" s="148">
        <f t="shared" si="0"/>
        <v>0</v>
      </c>
      <c r="J30" s="8"/>
      <c r="K30" s="8"/>
    </row>
    <row r="31" spans="1:12" s="210" customFormat="1" ht="17.45" customHeight="1" x14ac:dyDescent="0.25">
      <c r="A31" s="441" t="s">
        <v>422</v>
      </c>
      <c r="B31" s="442">
        <v>200.465</v>
      </c>
      <c r="C31" s="452">
        <f>+'Occupancy '!H44</f>
        <v>0</v>
      </c>
      <c r="D31" s="150">
        <v>0</v>
      </c>
      <c r="E31" s="150">
        <v>0</v>
      </c>
      <c r="F31" s="455">
        <f t="shared" si="0"/>
        <v>0</v>
      </c>
      <c r="J31" s="209"/>
      <c r="K31" s="209"/>
    </row>
    <row r="32" spans="1:12" ht="17.45" customHeight="1" x14ac:dyDescent="0.25">
      <c r="A32" s="96" t="s">
        <v>423</v>
      </c>
      <c r="B32" s="104">
        <v>200.87</v>
      </c>
      <c r="C32" s="145">
        <f>+'R &amp; D '!G41</f>
        <v>0</v>
      </c>
      <c r="D32" s="150">
        <v>0</v>
      </c>
      <c r="E32" s="150">
        <v>0</v>
      </c>
      <c r="F32" s="148">
        <f t="shared" si="0"/>
        <v>0</v>
      </c>
    </row>
    <row r="33" spans="1:6" s="210" customFormat="1" ht="17.45" customHeight="1" x14ac:dyDescent="0.25">
      <c r="A33" s="441" t="s">
        <v>424</v>
      </c>
      <c r="B33" s="444">
        <v>200.87</v>
      </c>
      <c r="C33" s="452">
        <f>+'R &amp; D '!G42</f>
        <v>0</v>
      </c>
      <c r="D33" s="150">
        <v>0</v>
      </c>
      <c r="E33" s="150">
        <v>0</v>
      </c>
      <c r="F33" s="455">
        <f t="shared" si="0"/>
        <v>0</v>
      </c>
    </row>
    <row r="34" spans="1:6" ht="17.45" customHeight="1" x14ac:dyDescent="0.25">
      <c r="A34" s="96" t="s">
        <v>411</v>
      </c>
      <c r="B34" s="104"/>
      <c r="C34" s="145">
        <f>+'Telecommunications '!G43</f>
        <v>0</v>
      </c>
      <c r="D34" s="150">
        <v>0</v>
      </c>
      <c r="E34" s="150">
        <v>0</v>
      </c>
      <c r="F34" s="148">
        <f t="shared" si="0"/>
        <v>0</v>
      </c>
    </row>
    <row r="35" spans="1:6" s="210" customFormat="1" ht="17.45" customHeight="1" x14ac:dyDescent="0.25">
      <c r="A35" s="96" t="s">
        <v>412</v>
      </c>
      <c r="B35" s="104"/>
      <c r="C35" s="452">
        <f>+'Telecommunications '!G44</f>
        <v>0</v>
      </c>
      <c r="D35" s="150">
        <v>0</v>
      </c>
      <c r="E35" s="150">
        <v>0</v>
      </c>
      <c r="F35" s="455">
        <f t="shared" si="0"/>
        <v>0</v>
      </c>
    </row>
    <row r="36" spans="1:6" ht="17.45" customHeight="1" x14ac:dyDescent="0.25">
      <c r="A36" s="96" t="s">
        <v>413</v>
      </c>
      <c r="B36" s="104">
        <v>200.47200000000001</v>
      </c>
      <c r="C36" s="145">
        <f>+'Training &amp; Education'!G43</f>
        <v>0</v>
      </c>
      <c r="D36" s="150">
        <v>0</v>
      </c>
      <c r="E36" s="150">
        <v>0</v>
      </c>
      <c r="F36" s="148">
        <f t="shared" si="0"/>
        <v>0</v>
      </c>
    </row>
    <row r="37" spans="1:6" s="210" customFormat="1" ht="17.45" customHeight="1" x14ac:dyDescent="0.25">
      <c r="A37" s="96" t="s">
        <v>414</v>
      </c>
      <c r="B37" s="104">
        <v>200.47200000000001</v>
      </c>
      <c r="C37" s="452">
        <f>+'Training &amp; Education'!G44</f>
        <v>0</v>
      </c>
      <c r="D37" s="150">
        <v>0</v>
      </c>
      <c r="E37" s="151">
        <v>0</v>
      </c>
      <c r="F37" s="455">
        <f t="shared" si="0"/>
        <v>0</v>
      </c>
    </row>
    <row r="38" spans="1:6" ht="17.45" customHeight="1" x14ac:dyDescent="0.25">
      <c r="A38" s="96" t="s">
        <v>415</v>
      </c>
      <c r="B38" s="104">
        <v>200.41300000000001</v>
      </c>
      <c r="C38" s="146">
        <f>+'Direct Administrative '!H41</f>
        <v>0</v>
      </c>
      <c r="D38" s="150">
        <v>0</v>
      </c>
      <c r="E38" s="151">
        <v>0</v>
      </c>
      <c r="F38" s="148">
        <f t="shared" si="0"/>
        <v>0</v>
      </c>
    </row>
    <row r="39" spans="1:6" s="210" customFormat="1" ht="17.45" customHeight="1" x14ac:dyDescent="0.25">
      <c r="A39" s="96" t="s">
        <v>416</v>
      </c>
      <c r="B39" s="104">
        <v>200.41300000000001</v>
      </c>
      <c r="C39" s="453">
        <f>+'Direct Administrative '!H42</f>
        <v>0</v>
      </c>
      <c r="D39" s="150">
        <v>0</v>
      </c>
      <c r="E39" s="151">
        <v>0</v>
      </c>
      <c r="F39" s="455">
        <f t="shared" si="0"/>
        <v>0</v>
      </c>
    </row>
    <row r="40" spans="1:6" ht="17.45" customHeight="1" x14ac:dyDescent="0.25">
      <c r="A40" s="479" t="s">
        <v>217</v>
      </c>
      <c r="B40" s="480"/>
      <c r="C40" s="481">
        <f>+'Miscellaneous (other) Costs '!G40</f>
        <v>0</v>
      </c>
      <c r="D40" s="224">
        <v>0</v>
      </c>
      <c r="E40" s="482">
        <v>0</v>
      </c>
      <c r="F40" s="225">
        <f t="shared" si="0"/>
        <v>0</v>
      </c>
    </row>
    <row r="41" spans="1:6" ht="17.45" customHeight="1" x14ac:dyDescent="0.25">
      <c r="A41" s="447" t="s">
        <v>442</v>
      </c>
      <c r="B41" s="104"/>
      <c r="C41" s="145">
        <f>+Direct!G45</f>
        <v>0</v>
      </c>
      <c r="D41" s="150">
        <v>0</v>
      </c>
      <c r="E41" s="150">
        <v>0</v>
      </c>
      <c r="F41" s="148">
        <f t="shared" si="0"/>
        <v>0</v>
      </c>
    </row>
    <row r="42" spans="1:6" s="210" customFormat="1" ht="17.45" customHeight="1" x14ac:dyDescent="0.25">
      <c r="A42" s="447" t="s">
        <v>443</v>
      </c>
      <c r="B42" s="104"/>
      <c r="C42" s="452">
        <f>+Direct!G46</f>
        <v>0</v>
      </c>
      <c r="D42" s="150">
        <v>0</v>
      </c>
      <c r="E42" s="150">
        <v>0</v>
      </c>
      <c r="F42" s="455">
        <f>SUM(C42:E42)</f>
        <v>0</v>
      </c>
    </row>
    <row r="43" spans="1:6" ht="17.45" customHeight="1" x14ac:dyDescent="0.25">
      <c r="A43" s="447" t="s">
        <v>444</v>
      </c>
      <c r="B43" s="104"/>
      <c r="C43" s="145">
        <f>+'Work Based'!G45</f>
        <v>0</v>
      </c>
      <c r="D43" s="150">
        <v>0</v>
      </c>
      <c r="E43" s="150">
        <v>0</v>
      </c>
      <c r="F43" s="148">
        <f t="shared" si="0"/>
        <v>0</v>
      </c>
    </row>
    <row r="44" spans="1:6" s="210" customFormat="1" ht="17.45" customHeight="1" x14ac:dyDescent="0.25">
      <c r="A44" s="447" t="s">
        <v>445</v>
      </c>
      <c r="B44" s="104"/>
      <c r="C44" s="452">
        <f>+'Work Based'!G46</f>
        <v>0</v>
      </c>
      <c r="D44" s="150">
        <v>0</v>
      </c>
      <c r="E44" s="150">
        <v>0</v>
      </c>
      <c r="F44" s="455">
        <f t="shared" si="0"/>
        <v>0</v>
      </c>
    </row>
    <row r="45" spans="1:6" s="210" customFormat="1" ht="17.45" customHeight="1" x14ac:dyDescent="0.25">
      <c r="A45" s="447" t="s">
        <v>446</v>
      </c>
      <c r="B45" s="104"/>
      <c r="C45" s="145">
        <f>+Supportive!G45</f>
        <v>0</v>
      </c>
      <c r="D45" s="150">
        <v>0</v>
      </c>
      <c r="E45" s="150">
        <v>0</v>
      </c>
      <c r="F45" s="148">
        <f t="shared" ref="F45" si="1">SUM(C45:E45)</f>
        <v>0</v>
      </c>
    </row>
    <row r="46" spans="1:6" s="210" customFormat="1" ht="17.45" customHeight="1" x14ac:dyDescent="0.25">
      <c r="A46" s="447" t="s">
        <v>447</v>
      </c>
      <c r="B46" s="104"/>
      <c r="C46" s="452">
        <f>+Supportive!G46</f>
        <v>0</v>
      </c>
      <c r="D46" s="150">
        <v>0</v>
      </c>
      <c r="E46" s="151">
        <v>0</v>
      </c>
      <c r="F46" s="455">
        <f t="shared" si="0"/>
        <v>0</v>
      </c>
    </row>
    <row r="47" spans="1:6" s="435" customFormat="1" ht="17.45" customHeight="1" x14ac:dyDescent="0.25">
      <c r="A47" s="447" t="s">
        <v>455</v>
      </c>
      <c r="B47" s="444"/>
      <c r="C47" s="452">
        <f>+'Other Program'!G45</f>
        <v>0</v>
      </c>
      <c r="D47" s="457">
        <v>0</v>
      </c>
      <c r="E47" s="457">
        <v>0</v>
      </c>
      <c r="F47" s="455">
        <f t="shared" si="0"/>
        <v>0</v>
      </c>
    </row>
    <row r="48" spans="1:6" s="435" customFormat="1" ht="17.45" customHeight="1" x14ac:dyDescent="0.25">
      <c r="A48" s="447" t="s">
        <v>456</v>
      </c>
      <c r="B48" s="444"/>
      <c r="C48" s="452">
        <f>+'Other Program'!G46</f>
        <v>0</v>
      </c>
      <c r="D48" s="457">
        <v>0</v>
      </c>
      <c r="E48" s="151">
        <v>0</v>
      </c>
      <c r="F48" s="455">
        <f t="shared" ref="F48" si="2">SUM(C48:E48)</f>
        <v>0</v>
      </c>
    </row>
    <row r="49" spans="1:9" ht="17.45" customHeight="1" x14ac:dyDescent="0.25">
      <c r="A49" s="96" t="s">
        <v>249</v>
      </c>
      <c r="B49" s="105">
        <v>200.41300000000001</v>
      </c>
      <c r="C49" s="145">
        <f>SUM(C16:C48)</f>
        <v>0</v>
      </c>
      <c r="D49" s="150">
        <f>SUM(D16:D46)</f>
        <v>0</v>
      </c>
      <c r="E49" s="151">
        <f>SUM(E16:E46)</f>
        <v>0</v>
      </c>
      <c r="F49" s="148">
        <f t="shared" si="0"/>
        <v>0</v>
      </c>
      <c r="I49" s="8"/>
    </row>
    <row r="50" spans="1:9" x14ac:dyDescent="0.25">
      <c r="A50" s="98" t="s">
        <v>427</v>
      </c>
      <c r="B50" s="106">
        <v>200.41399999999999</v>
      </c>
      <c r="C50" s="147">
        <f>+'Indirect Costs '!H42</f>
        <v>0</v>
      </c>
      <c r="D50" s="152">
        <v>0</v>
      </c>
      <c r="E50" s="152">
        <v>0</v>
      </c>
      <c r="F50" s="153">
        <f t="shared" si="0"/>
        <v>0</v>
      </c>
      <c r="I50" s="8"/>
    </row>
    <row r="51" spans="1:9" ht="15" customHeight="1" x14ac:dyDescent="0.25">
      <c r="A51" s="707" t="s">
        <v>28</v>
      </c>
      <c r="B51" s="708"/>
      <c r="C51" s="468"/>
      <c r="D51" s="469"/>
      <c r="E51" s="469"/>
      <c r="F51" s="475"/>
    </row>
    <row r="52" spans="1:9" s="435" customFormat="1" x14ac:dyDescent="0.25">
      <c r="A52" s="473" t="s">
        <v>428</v>
      </c>
      <c r="B52" s="474">
        <v>200.41399999999999</v>
      </c>
      <c r="C52" s="468">
        <f>+'Indirect Costs '!H43</f>
        <v>0</v>
      </c>
      <c r="D52" s="469">
        <v>0</v>
      </c>
      <c r="E52" s="469">
        <v>0</v>
      </c>
      <c r="F52" s="475">
        <f t="shared" ref="F52" si="3">SUM(C52:E52)</f>
        <v>0</v>
      </c>
      <c r="I52" s="436"/>
    </row>
    <row r="53" spans="1:9" s="435" customFormat="1" ht="15" customHeight="1" thickBot="1" x14ac:dyDescent="0.3">
      <c r="A53" s="707" t="s">
        <v>28</v>
      </c>
      <c r="B53" s="708"/>
      <c r="C53" s="460"/>
      <c r="D53" s="461"/>
      <c r="E53" s="461"/>
      <c r="F53" s="462"/>
    </row>
    <row r="54" spans="1:9" ht="22.5" customHeight="1" thickTop="1" thickBot="1" x14ac:dyDescent="0.3">
      <c r="A54" s="689" t="s">
        <v>250</v>
      </c>
      <c r="B54" s="690"/>
      <c r="C54" s="154">
        <f>+C49+C50+C52</f>
        <v>0</v>
      </c>
      <c r="D54" s="154">
        <f t="shared" ref="D54:E54" si="4">+D49+D50</f>
        <v>0</v>
      </c>
      <c r="E54" s="154">
        <f t="shared" si="4"/>
        <v>0</v>
      </c>
      <c r="F54" s="155">
        <f>+F49+F50</f>
        <v>0</v>
      </c>
    </row>
    <row r="55" spans="1:9" ht="15.75" thickTop="1" x14ac:dyDescent="0.25"/>
  </sheetData>
  <sheetProtection sheet="1" objects="1" scenarios="1"/>
  <mergeCells count="21">
    <mergeCell ref="A3:B3"/>
    <mergeCell ref="E3:F3"/>
    <mergeCell ref="A1:B1"/>
    <mergeCell ref="C1:D1"/>
    <mergeCell ref="E1:F1"/>
    <mergeCell ref="A2:B2"/>
    <mergeCell ref="C2:D2"/>
    <mergeCell ref="E2:F2"/>
    <mergeCell ref="A5:F5"/>
    <mergeCell ref="A54:B54"/>
    <mergeCell ref="A6:F6"/>
    <mergeCell ref="A10:B10"/>
    <mergeCell ref="A11:B11"/>
    <mergeCell ref="A9:B9"/>
    <mergeCell ref="A8:B8"/>
    <mergeCell ref="A7:B7"/>
    <mergeCell ref="A12:B12"/>
    <mergeCell ref="A13:F14"/>
    <mergeCell ref="A15:B15"/>
    <mergeCell ref="A51:B51"/>
    <mergeCell ref="A53:B53"/>
  </mergeCells>
  <pageMargins left="0.25" right="0.25" top="0.25" bottom="0.2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zoomScaleNormal="100" workbookViewId="0">
      <selection sqref="A1:B1"/>
    </sheetView>
  </sheetViews>
  <sheetFormatPr defaultRowHeight="15" x14ac:dyDescent="0.25"/>
  <cols>
    <col min="1" max="1" width="38.7109375" style="128" customWidth="1"/>
    <col min="2" max="2" width="8.5703125" style="128" customWidth="1"/>
    <col min="3" max="6" width="21.5703125" style="128" customWidth="1"/>
    <col min="7" max="16384" width="9.140625" style="128"/>
  </cols>
  <sheetData>
    <row r="1" spans="1:12" ht="16.5" customHeight="1" thickTop="1" thickBot="1" x14ac:dyDescent="0.3">
      <c r="A1" s="642" t="s">
        <v>0</v>
      </c>
      <c r="B1" s="643"/>
      <c r="C1" s="644" t="s">
        <v>15</v>
      </c>
      <c r="D1" s="644"/>
      <c r="E1" s="634" t="str">
        <f>+'Section A'!E1:F1</f>
        <v>AGENCY : Commerce &amp; Econ. Opportunity</v>
      </c>
      <c r="F1" s="635"/>
      <c r="G1" s="129"/>
    </row>
    <row r="2" spans="1:12" ht="16.5" customHeight="1" thickTop="1" thickBot="1" x14ac:dyDescent="0.3">
      <c r="A2" s="711" t="str">
        <f>+'Section A'!A2:B2</f>
        <v>Organization Name:</v>
      </c>
      <c r="B2" s="712"/>
      <c r="C2" s="713" t="str">
        <f>+'Section A'!C2:D2</f>
        <v>DUNS#</v>
      </c>
      <c r="D2" s="714"/>
      <c r="E2" s="713" t="str">
        <f>+'Section A'!E2:F2</f>
        <v>NOFO #</v>
      </c>
      <c r="F2" s="714"/>
    </row>
    <row r="3" spans="1:12" ht="16.5" thickTop="1" thickBot="1" x14ac:dyDescent="0.3">
      <c r="A3" s="709" t="str">
        <f>+'Section A'!A3</f>
        <v xml:space="preserve">CSFA Number: </v>
      </c>
      <c r="B3" s="709"/>
      <c r="C3" s="340" t="s">
        <v>299</v>
      </c>
      <c r="D3" s="341">
        <f>+'Section A'!D3</f>
        <v>0</v>
      </c>
      <c r="E3" s="710" t="str">
        <f>+'Section A'!E3:F3</f>
        <v>Fiscal Year(s) :</v>
      </c>
      <c r="F3" s="710"/>
      <c r="G3" s="173"/>
    </row>
    <row r="4" spans="1:12" ht="16.5" thickTop="1" thickBot="1" x14ac:dyDescent="0.3">
      <c r="A4" s="340" t="str">
        <f>+'Section A'!A4:D4</f>
        <v>CSFA Description:</v>
      </c>
      <c r="B4" s="342"/>
      <c r="C4" s="343"/>
      <c r="D4" s="343"/>
      <c r="E4" s="344"/>
      <c r="F4" s="345"/>
    </row>
    <row r="5" spans="1:12" ht="30.75" customHeight="1" thickTop="1" thickBot="1" x14ac:dyDescent="0.3">
      <c r="A5" s="686" t="s">
        <v>92</v>
      </c>
      <c r="B5" s="687"/>
      <c r="C5" s="687"/>
      <c r="D5" s="687"/>
      <c r="E5" s="687"/>
      <c r="F5" s="688"/>
      <c r="J5" s="129"/>
    </row>
    <row r="6" spans="1:12" ht="22.5" customHeight="1" thickTop="1" thickBot="1" x14ac:dyDescent="0.3">
      <c r="A6" s="715" t="s">
        <v>304</v>
      </c>
      <c r="B6" s="716"/>
      <c r="C6" s="716"/>
      <c r="D6" s="716"/>
      <c r="E6" s="716"/>
      <c r="F6" s="717"/>
      <c r="J6" s="129"/>
    </row>
    <row r="7" spans="1:12" ht="16.5" thickTop="1" thickBot="1" x14ac:dyDescent="0.3">
      <c r="A7" s="697" t="s">
        <v>23</v>
      </c>
      <c r="B7" s="698"/>
      <c r="C7" s="352" t="s">
        <v>18</v>
      </c>
      <c r="D7" s="353" t="s">
        <v>19</v>
      </c>
      <c r="E7" s="353" t="s">
        <v>20</v>
      </c>
      <c r="F7" s="354" t="s">
        <v>1</v>
      </c>
    </row>
    <row r="8" spans="1:12" ht="15.75" customHeight="1" thickTop="1" x14ac:dyDescent="0.25">
      <c r="A8" s="695" t="s">
        <v>222</v>
      </c>
      <c r="B8" s="696"/>
      <c r="C8" s="346"/>
      <c r="D8" s="347"/>
      <c r="E8" s="347"/>
      <c r="F8" s="348"/>
    </row>
    <row r="9" spans="1:12" ht="15.75" customHeight="1" x14ac:dyDescent="0.25">
      <c r="A9" s="691" t="s">
        <v>29</v>
      </c>
      <c r="B9" s="692"/>
      <c r="C9" s="349">
        <v>0</v>
      </c>
      <c r="D9" s="350">
        <v>0</v>
      </c>
      <c r="E9" s="350">
        <v>0</v>
      </c>
      <c r="F9" s="351">
        <f>SUM(C9:E9)</f>
        <v>0</v>
      </c>
      <c r="H9" s="129"/>
      <c r="J9" s="129"/>
    </row>
    <row r="10" spans="1:12" ht="15.75" customHeight="1" x14ac:dyDescent="0.25">
      <c r="A10" s="691" t="s">
        <v>30</v>
      </c>
      <c r="B10" s="692"/>
      <c r="C10" s="349">
        <v>0</v>
      </c>
      <c r="D10" s="350">
        <v>0</v>
      </c>
      <c r="E10" s="350">
        <v>0</v>
      </c>
      <c r="F10" s="351">
        <f>SUM(C10:E10)</f>
        <v>0</v>
      </c>
      <c r="H10" s="129"/>
    </row>
    <row r="11" spans="1:12" ht="15.75" customHeight="1" x14ac:dyDescent="0.25">
      <c r="A11" s="693" t="s">
        <v>27</v>
      </c>
      <c r="B11" s="694"/>
      <c r="C11" s="349">
        <v>0</v>
      </c>
      <c r="D11" s="350">
        <v>0</v>
      </c>
      <c r="E11" s="350">
        <v>0</v>
      </c>
      <c r="F11" s="351">
        <f>SUM(C11:E11)</f>
        <v>0</v>
      </c>
      <c r="J11" s="129"/>
    </row>
    <row r="12" spans="1:12" ht="15.75" customHeight="1" thickBot="1" x14ac:dyDescent="0.3">
      <c r="A12" s="699" t="s">
        <v>117</v>
      </c>
      <c r="B12" s="700"/>
      <c r="C12" s="349">
        <f>SUM(C9:C11)</f>
        <v>0</v>
      </c>
      <c r="D12" s="350">
        <f>SUM(D9:D11)</f>
        <v>0</v>
      </c>
      <c r="E12" s="350">
        <f>SUM(E9:E11)</f>
        <v>0</v>
      </c>
      <c r="F12" s="351">
        <f>SUM(C12:E12)</f>
        <v>0</v>
      </c>
      <c r="J12" s="129"/>
    </row>
    <row r="13" spans="1:12" ht="10.5" customHeight="1" thickTop="1" x14ac:dyDescent="0.25">
      <c r="A13" s="701" t="s">
        <v>93</v>
      </c>
      <c r="B13" s="702"/>
      <c r="C13" s="702"/>
      <c r="D13" s="702"/>
      <c r="E13" s="702"/>
      <c r="F13" s="703"/>
      <c r="J13" s="129"/>
    </row>
    <row r="14" spans="1:12" ht="9" customHeight="1" thickBot="1" x14ac:dyDescent="0.3">
      <c r="A14" s="704"/>
      <c r="B14" s="705"/>
      <c r="C14" s="705"/>
      <c r="D14" s="705"/>
      <c r="E14" s="705"/>
      <c r="F14" s="706"/>
    </row>
    <row r="15" spans="1:12" ht="23.25" customHeight="1" thickTop="1" thickBot="1" x14ac:dyDescent="0.3">
      <c r="A15" s="632" t="s">
        <v>218</v>
      </c>
      <c r="B15" s="633"/>
      <c r="C15" s="94" t="s">
        <v>18</v>
      </c>
      <c r="D15" s="95" t="s">
        <v>19</v>
      </c>
      <c r="E15" s="95" t="s">
        <v>20</v>
      </c>
      <c r="F15" s="93" t="s">
        <v>1</v>
      </c>
      <c r="G15" s="174" t="s">
        <v>315</v>
      </c>
      <c r="K15" s="129"/>
      <c r="L15" s="129"/>
    </row>
    <row r="16" spans="1:12" ht="17.45" customHeight="1" thickTop="1" x14ac:dyDescent="0.25">
      <c r="A16" s="96" t="s">
        <v>401</v>
      </c>
      <c r="B16" s="104">
        <v>200.43</v>
      </c>
      <c r="C16" s="144">
        <f>+Personnel!H51</f>
        <v>0</v>
      </c>
      <c r="D16" s="149">
        <v>0</v>
      </c>
      <c r="E16" s="149">
        <v>0</v>
      </c>
      <c r="F16" s="148">
        <f t="shared" ref="F16:F50" si="0">SUM(C16:E16)</f>
        <v>0</v>
      </c>
      <c r="G16" s="92"/>
      <c r="K16" s="129"/>
      <c r="L16" s="129"/>
    </row>
    <row r="17" spans="1:12" s="210" customFormat="1" ht="17.45" customHeight="1" x14ac:dyDescent="0.25">
      <c r="A17" s="96" t="s">
        <v>402</v>
      </c>
      <c r="B17" s="104">
        <v>200.43</v>
      </c>
      <c r="C17" s="144">
        <f>+Personnel!H52</f>
        <v>0</v>
      </c>
      <c r="D17" s="149">
        <v>0</v>
      </c>
      <c r="E17" s="149">
        <v>0</v>
      </c>
      <c r="F17" s="455">
        <f t="shared" ref="F17:F46" si="1">SUM(C17:E17)</f>
        <v>0</v>
      </c>
      <c r="G17" s="92"/>
      <c r="K17" s="209"/>
      <c r="L17" s="209"/>
    </row>
    <row r="18" spans="1:12" ht="17.45" customHeight="1" x14ac:dyDescent="0.25">
      <c r="A18" s="96" t="s">
        <v>403</v>
      </c>
      <c r="B18" s="104">
        <v>200.43100000000001</v>
      </c>
      <c r="C18" s="145">
        <f>+'Fringe Benefits'!H50</f>
        <v>0</v>
      </c>
      <c r="D18" s="150">
        <v>0</v>
      </c>
      <c r="E18" s="150">
        <v>0</v>
      </c>
      <c r="F18" s="148">
        <f t="shared" si="0"/>
        <v>0</v>
      </c>
      <c r="K18" s="129"/>
      <c r="L18" s="129"/>
    </row>
    <row r="19" spans="1:12" s="210" customFormat="1" ht="17.45" customHeight="1" x14ac:dyDescent="0.25">
      <c r="A19" s="96" t="s">
        <v>404</v>
      </c>
      <c r="B19" s="104">
        <v>200.43100000000001</v>
      </c>
      <c r="C19" s="452">
        <f>+'Fringe Benefits'!H51</f>
        <v>0</v>
      </c>
      <c r="D19" s="150">
        <v>0</v>
      </c>
      <c r="E19" s="150">
        <v>0</v>
      </c>
      <c r="F19" s="455">
        <f t="shared" si="1"/>
        <v>0</v>
      </c>
      <c r="K19" s="209"/>
      <c r="L19" s="209"/>
    </row>
    <row r="20" spans="1:12" ht="17.45" customHeight="1" x14ac:dyDescent="0.25">
      <c r="A20" s="96" t="s">
        <v>405</v>
      </c>
      <c r="B20" s="104">
        <v>200.47399999999999</v>
      </c>
      <c r="C20" s="145">
        <f>+Travel!I51</f>
        <v>0</v>
      </c>
      <c r="D20" s="150">
        <v>0</v>
      </c>
      <c r="E20" s="150">
        <v>0</v>
      </c>
      <c r="F20" s="148">
        <f t="shared" si="0"/>
        <v>0</v>
      </c>
      <c r="K20" s="129"/>
      <c r="L20" s="129"/>
    </row>
    <row r="21" spans="1:12" s="210" customFormat="1" ht="17.45" customHeight="1" x14ac:dyDescent="0.25">
      <c r="A21" s="96" t="s">
        <v>406</v>
      </c>
      <c r="B21" s="104">
        <v>200.47399999999999</v>
      </c>
      <c r="C21" s="452">
        <f>+Travel!I52</f>
        <v>0</v>
      </c>
      <c r="D21" s="150">
        <v>0</v>
      </c>
      <c r="E21" s="150">
        <v>0</v>
      </c>
      <c r="F21" s="455">
        <f t="shared" si="1"/>
        <v>0</v>
      </c>
      <c r="K21" s="209"/>
      <c r="L21" s="209"/>
    </row>
    <row r="22" spans="1:12" ht="17.45" customHeight="1" x14ac:dyDescent="0.25">
      <c r="A22" s="479" t="s">
        <v>448</v>
      </c>
      <c r="B22" s="480">
        <v>200.43899999999999</v>
      </c>
      <c r="C22" s="223">
        <f>+'Equipment '!G44</f>
        <v>0</v>
      </c>
      <c r="D22" s="224">
        <v>0</v>
      </c>
      <c r="E22" s="224">
        <v>0</v>
      </c>
      <c r="F22" s="225">
        <f t="shared" si="0"/>
        <v>0</v>
      </c>
    </row>
    <row r="23" spans="1:12" ht="17.45" customHeight="1" x14ac:dyDescent="0.25">
      <c r="A23" s="96" t="s">
        <v>407</v>
      </c>
      <c r="B23" s="97">
        <v>200.94</v>
      </c>
      <c r="C23" s="145">
        <f>+Supplies!H53</f>
        <v>0</v>
      </c>
      <c r="D23" s="150">
        <v>0</v>
      </c>
      <c r="E23" s="150">
        <v>0</v>
      </c>
      <c r="F23" s="148">
        <f t="shared" si="0"/>
        <v>0</v>
      </c>
    </row>
    <row r="24" spans="1:12" s="210" customFormat="1" ht="17.45" customHeight="1" x14ac:dyDescent="0.25">
      <c r="A24" s="96" t="s">
        <v>408</v>
      </c>
      <c r="B24" s="97">
        <v>200.94</v>
      </c>
      <c r="C24" s="452">
        <f>+Supplies!H54</f>
        <v>0</v>
      </c>
      <c r="D24" s="150">
        <v>0</v>
      </c>
      <c r="E24" s="150">
        <v>0</v>
      </c>
      <c r="F24" s="455">
        <f t="shared" si="1"/>
        <v>0</v>
      </c>
    </row>
    <row r="25" spans="1:12" ht="17.45" customHeight="1" x14ac:dyDescent="0.25">
      <c r="A25" s="96" t="s">
        <v>417</v>
      </c>
      <c r="B25" s="104"/>
      <c r="C25" s="145">
        <f>+'Contractual Services'!G53</f>
        <v>0</v>
      </c>
      <c r="D25" s="150">
        <v>0</v>
      </c>
      <c r="E25" s="150">
        <v>0</v>
      </c>
      <c r="F25" s="148">
        <f t="shared" si="0"/>
        <v>0</v>
      </c>
    </row>
    <row r="26" spans="1:12" s="210" customFormat="1" ht="17.45" customHeight="1" x14ac:dyDescent="0.25">
      <c r="A26" s="96" t="s">
        <v>418</v>
      </c>
      <c r="B26" s="104"/>
      <c r="C26" s="452">
        <f>+'Contractual Services'!G54</f>
        <v>0</v>
      </c>
      <c r="D26" s="150">
        <v>0</v>
      </c>
      <c r="E26" s="150">
        <v>0</v>
      </c>
      <c r="F26" s="455">
        <f t="shared" si="1"/>
        <v>0</v>
      </c>
    </row>
    <row r="27" spans="1:12" ht="17.45" customHeight="1" x14ac:dyDescent="0.25">
      <c r="A27" s="441" t="s">
        <v>419</v>
      </c>
      <c r="B27" s="444">
        <v>200.459</v>
      </c>
      <c r="C27" s="145">
        <f>+Consultant!I53</f>
        <v>0</v>
      </c>
      <c r="D27" s="150">
        <v>0</v>
      </c>
      <c r="E27" s="150">
        <v>0</v>
      </c>
      <c r="F27" s="148">
        <f t="shared" si="0"/>
        <v>0</v>
      </c>
      <c r="H27" s="129"/>
    </row>
    <row r="28" spans="1:12" s="210" customFormat="1" ht="17.45" customHeight="1" x14ac:dyDescent="0.25">
      <c r="A28" s="441" t="s">
        <v>420</v>
      </c>
      <c r="B28" s="444">
        <v>200.459</v>
      </c>
      <c r="C28" s="452">
        <f>+Consultant!I54</f>
        <v>0</v>
      </c>
      <c r="D28" s="150">
        <v>0</v>
      </c>
      <c r="E28" s="150">
        <v>0</v>
      </c>
      <c r="F28" s="455">
        <f t="shared" si="1"/>
        <v>0</v>
      </c>
      <c r="H28" s="209"/>
    </row>
    <row r="29" spans="1:12" ht="17.45" customHeight="1" x14ac:dyDescent="0.25">
      <c r="A29" s="479" t="s">
        <v>16</v>
      </c>
      <c r="B29" s="480"/>
      <c r="C29" s="223">
        <f>+'Construction '!G41</f>
        <v>0</v>
      </c>
      <c r="D29" s="224">
        <v>0</v>
      </c>
      <c r="E29" s="224">
        <v>0</v>
      </c>
      <c r="F29" s="225">
        <f t="shared" si="0"/>
        <v>0</v>
      </c>
      <c r="J29" s="129"/>
      <c r="K29" s="129"/>
    </row>
    <row r="30" spans="1:12" ht="17.45" customHeight="1" x14ac:dyDescent="0.25">
      <c r="A30" s="441" t="s">
        <v>421</v>
      </c>
      <c r="B30" s="442">
        <v>200.465</v>
      </c>
      <c r="C30" s="145">
        <f>+'Occupancy '!H48</f>
        <v>0</v>
      </c>
      <c r="D30" s="150">
        <v>0</v>
      </c>
      <c r="E30" s="150">
        <v>0</v>
      </c>
      <c r="F30" s="148">
        <f t="shared" si="0"/>
        <v>0</v>
      </c>
      <c r="J30" s="129"/>
      <c r="K30" s="129"/>
    </row>
    <row r="31" spans="1:12" s="210" customFormat="1" ht="17.45" customHeight="1" x14ac:dyDescent="0.25">
      <c r="A31" s="441" t="s">
        <v>422</v>
      </c>
      <c r="B31" s="442">
        <v>200.465</v>
      </c>
      <c r="C31" s="452">
        <f>+'Occupancy '!H49</f>
        <v>0</v>
      </c>
      <c r="D31" s="150">
        <v>0</v>
      </c>
      <c r="E31" s="150">
        <v>0</v>
      </c>
      <c r="F31" s="455">
        <f t="shared" si="1"/>
        <v>0</v>
      </c>
      <c r="J31" s="209"/>
      <c r="K31" s="209"/>
    </row>
    <row r="32" spans="1:12" ht="17.45" customHeight="1" x14ac:dyDescent="0.25">
      <c r="A32" s="441" t="s">
        <v>423</v>
      </c>
      <c r="B32" s="444">
        <v>200.87</v>
      </c>
      <c r="C32" s="145">
        <f>+'R &amp; D '!G46</f>
        <v>0</v>
      </c>
      <c r="D32" s="150">
        <v>0</v>
      </c>
      <c r="E32" s="150">
        <v>0</v>
      </c>
      <c r="F32" s="148">
        <f t="shared" si="0"/>
        <v>0</v>
      </c>
    </row>
    <row r="33" spans="1:6" s="210" customFormat="1" ht="17.45" customHeight="1" x14ac:dyDescent="0.25">
      <c r="A33" s="441" t="s">
        <v>424</v>
      </c>
      <c r="B33" s="444">
        <v>200.87</v>
      </c>
      <c r="C33" s="452">
        <f>+'R &amp; D '!G47</f>
        <v>0</v>
      </c>
      <c r="D33" s="150">
        <v>0</v>
      </c>
      <c r="E33" s="150">
        <v>0</v>
      </c>
      <c r="F33" s="455">
        <f t="shared" si="1"/>
        <v>0</v>
      </c>
    </row>
    <row r="34" spans="1:6" ht="17.45" customHeight="1" x14ac:dyDescent="0.25">
      <c r="A34" s="96" t="s">
        <v>411</v>
      </c>
      <c r="B34" s="104"/>
      <c r="C34" s="145">
        <f>+'Telecommunications '!G48</f>
        <v>0</v>
      </c>
      <c r="D34" s="150">
        <v>0</v>
      </c>
      <c r="E34" s="150">
        <v>0</v>
      </c>
      <c r="F34" s="148">
        <f t="shared" si="0"/>
        <v>0</v>
      </c>
    </row>
    <row r="35" spans="1:6" s="210" customFormat="1" ht="17.45" customHeight="1" x14ac:dyDescent="0.25">
      <c r="A35" s="96" t="s">
        <v>412</v>
      </c>
      <c r="B35" s="104"/>
      <c r="C35" s="452">
        <f>+'Telecommunications '!G49</f>
        <v>0</v>
      </c>
      <c r="D35" s="150">
        <v>0</v>
      </c>
      <c r="E35" s="150">
        <v>0</v>
      </c>
      <c r="F35" s="455">
        <f t="shared" si="1"/>
        <v>0</v>
      </c>
    </row>
    <row r="36" spans="1:6" ht="17.45" customHeight="1" x14ac:dyDescent="0.25">
      <c r="A36" s="96" t="s">
        <v>413</v>
      </c>
      <c r="B36" s="104">
        <v>200.47200000000001</v>
      </c>
      <c r="C36" s="145">
        <f>+'Training &amp; Education'!G48</f>
        <v>0</v>
      </c>
      <c r="D36" s="150">
        <v>0</v>
      </c>
      <c r="E36" s="150">
        <v>0</v>
      </c>
      <c r="F36" s="148">
        <f>SUM(C36:E36)</f>
        <v>0</v>
      </c>
    </row>
    <row r="37" spans="1:6" s="210" customFormat="1" ht="17.45" customHeight="1" x14ac:dyDescent="0.25">
      <c r="A37" s="96" t="s">
        <v>414</v>
      </c>
      <c r="B37" s="104">
        <v>200.47200000000001</v>
      </c>
      <c r="C37" s="452">
        <f>+'Training &amp; Education'!G49</f>
        <v>0</v>
      </c>
      <c r="D37" s="150">
        <v>0</v>
      </c>
      <c r="E37" s="150">
        <v>0</v>
      </c>
      <c r="F37" s="455">
        <f t="shared" si="1"/>
        <v>0</v>
      </c>
    </row>
    <row r="38" spans="1:6" ht="17.45" customHeight="1" x14ac:dyDescent="0.25">
      <c r="A38" s="96" t="s">
        <v>415</v>
      </c>
      <c r="B38" s="104">
        <v>200.41300000000001</v>
      </c>
      <c r="C38" s="145">
        <f>+'Direct Administrative '!H46</f>
        <v>0</v>
      </c>
      <c r="D38" s="150">
        <v>0</v>
      </c>
      <c r="E38" s="150">
        <v>0</v>
      </c>
      <c r="F38" s="148">
        <f t="shared" si="0"/>
        <v>0</v>
      </c>
    </row>
    <row r="39" spans="1:6" s="210" customFormat="1" ht="17.45" customHeight="1" x14ac:dyDescent="0.25">
      <c r="A39" s="96" t="s">
        <v>416</v>
      </c>
      <c r="B39" s="104">
        <v>200.41300000000001</v>
      </c>
      <c r="C39" s="452">
        <f>+'Direct Administrative '!H47</f>
        <v>0</v>
      </c>
      <c r="D39" s="150">
        <v>0</v>
      </c>
      <c r="E39" s="150">
        <v>0</v>
      </c>
      <c r="F39" s="455">
        <f t="shared" si="1"/>
        <v>0</v>
      </c>
    </row>
    <row r="40" spans="1:6" ht="17.45" customHeight="1" x14ac:dyDescent="0.25">
      <c r="A40" s="479" t="s">
        <v>217</v>
      </c>
      <c r="B40" s="483"/>
      <c r="C40" s="223">
        <f>+'Miscellaneous (other) Costs '!G45</f>
        <v>0</v>
      </c>
      <c r="D40" s="224">
        <v>0</v>
      </c>
      <c r="E40" s="224">
        <v>0</v>
      </c>
      <c r="F40" s="225">
        <f t="shared" si="0"/>
        <v>0</v>
      </c>
    </row>
    <row r="41" spans="1:6" ht="17.45" customHeight="1" x14ac:dyDescent="0.25">
      <c r="A41" s="447" t="s">
        <v>442</v>
      </c>
      <c r="B41" s="104"/>
      <c r="C41" s="145">
        <f>+Direct!G50</f>
        <v>0</v>
      </c>
      <c r="D41" s="150">
        <v>0</v>
      </c>
      <c r="E41" s="150">
        <v>0</v>
      </c>
      <c r="F41" s="148">
        <f t="shared" si="0"/>
        <v>0</v>
      </c>
    </row>
    <row r="42" spans="1:6" s="210" customFormat="1" ht="17.45" customHeight="1" x14ac:dyDescent="0.25">
      <c r="A42" s="447" t="s">
        <v>443</v>
      </c>
      <c r="B42" s="104"/>
      <c r="C42" s="452">
        <f>+Direct!G51</f>
        <v>0</v>
      </c>
      <c r="D42" s="150">
        <v>0</v>
      </c>
      <c r="E42" s="150">
        <v>0</v>
      </c>
      <c r="F42" s="455">
        <f t="shared" si="1"/>
        <v>0</v>
      </c>
    </row>
    <row r="43" spans="1:6" ht="17.45" customHeight="1" x14ac:dyDescent="0.25">
      <c r="A43" s="447" t="s">
        <v>444</v>
      </c>
      <c r="B43" s="104"/>
      <c r="C43" s="145">
        <f>+'Work Based'!G50</f>
        <v>0</v>
      </c>
      <c r="D43" s="150">
        <v>0</v>
      </c>
      <c r="E43" s="150">
        <v>0</v>
      </c>
      <c r="F43" s="148">
        <f t="shared" si="0"/>
        <v>0</v>
      </c>
    </row>
    <row r="44" spans="1:6" s="210" customFormat="1" ht="17.45" customHeight="1" x14ac:dyDescent="0.25">
      <c r="A44" s="447" t="s">
        <v>445</v>
      </c>
      <c r="B44" s="104"/>
      <c r="C44" s="452">
        <f>+'Work Based'!G51</f>
        <v>0</v>
      </c>
      <c r="D44" s="150">
        <v>0</v>
      </c>
      <c r="E44" s="150">
        <v>0</v>
      </c>
      <c r="F44" s="455">
        <f t="shared" si="1"/>
        <v>0</v>
      </c>
    </row>
    <row r="45" spans="1:6" s="210" customFormat="1" ht="17.45" customHeight="1" x14ac:dyDescent="0.25">
      <c r="A45" s="447" t="s">
        <v>446</v>
      </c>
      <c r="B45" s="104"/>
      <c r="C45" s="145">
        <f>+Supportive!G50</f>
        <v>0</v>
      </c>
      <c r="D45" s="150">
        <v>0</v>
      </c>
      <c r="E45" s="150">
        <v>0</v>
      </c>
      <c r="F45" s="148">
        <f t="shared" si="1"/>
        <v>0</v>
      </c>
    </row>
    <row r="46" spans="1:6" s="210" customFormat="1" ht="17.45" customHeight="1" x14ac:dyDescent="0.25">
      <c r="A46" s="447" t="s">
        <v>447</v>
      </c>
      <c r="B46" s="104"/>
      <c r="C46" s="452">
        <f>+Supportive!G51</f>
        <v>0</v>
      </c>
      <c r="D46" s="150">
        <v>0</v>
      </c>
      <c r="E46" s="151">
        <v>0</v>
      </c>
      <c r="F46" s="455">
        <f t="shared" si="1"/>
        <v>0</v>
      </c>
    </row>
    <row r="47" spans="1:6" s="435" customFormat="1" ht="17.45" customHeight="1" x14ac:dyDescent="0.25">
      <c r="A47" s="447" t="s">
        <v>455</v>
      </c>
      <c r="B47" s="444"/>
      <c r="C47" s="452">
        <f>+'Other Program'!G50</f>
        <v>0</v>
      </c>
      <c r="D47" s="457">
        <v>0</v>
      </c>
      <c r="E47" s="457">
        <v>0</v>
      </c>
      <c r="F47" s="455">
        <f t="shared" ref="F47:F48" si="2">SUM(C47:E47)</f>
        <v>0</v>
      </c>
    </row>
    <row r="48" spans="1:6" s="435" customFormat="1" ht="17.45" customHeight="1" x14ac:dyDescent="0.25">
      <c r="A48" s="447" t="s">
        <v>456</v>
      </c>
      <c r="B48" s="444"/>
      <c r="C48" s="452">
        <f>+'Other Program'!G51</f>
        <v>0</v>
      </c>
      <c r="D48" s="457">
        <v>0</v>
      </c>
      <c r="E48" s="151">
        <v>0</v>
      </c>
      <c r="F48" s="455">
        <f t="shared" si="2"/>
        <v>0</v>
      </c>
    </row>
    <row r="49" spans="1:9" ht="17.45" customHeight="1" x14ac:dyDescent="0.25">
      <c r="A49" s="96" t="s">
        <v>249</v>
      </c>
      <c r="B49" s="105">
        <v>200.41300000000001</v>
      </c>
      <c r="C49" s="145">
        <f>SUM(C16:C48)</f>
        <v>0</v>
      </c>
      <c r="D49" s="150">
        <f>SUM(D16:D46)</f>
        <v>0</v>
      </c>
      <c r="E49" s="151">
        <f>SUM(E16:E46)</f>
        <v>0</v>
      </c>
      <c r="F49" s="148">
        <f t="shared" si="0"/>
        <v>0</v>
      </c>
      <c r="I49" s="129"/>
    </row>
    <row r="50" spans="1:9" x14ac:dyDescent="0.25">
      <c r="A50" s="98" t="s">
        <v>427</v>
      </c>
      <c r="B50" s="106">
        <v>200.41399999999999</v>
      </c>
      <c r="C50" s="147">
        <f>+'Indirect Costs '!H47</f>
        <v>0</v>
      </c>
      <c r="D50" s="152">
        <v>0</v>
      </c>
      <c r="E50" s="152">
        <v>0</v>
      </c>
      <c r="F50" s="153">
        <f t="shared" si="0"/>
        <v>0</v>
      </c>
      <c r="I50" s="129"/>
    </row>
    <row r="51" spans="1:9" ht="15" customHeight="1" x14ac:dyDescent="0.25">
      <c r="A51" s="707" t="s">
        <v>28</v>
      </c>
      <c r="B51" s="708"/>
      <c r="C51" s="468"/>
      <c r="D51" s="469"/>
      <c r="E51" s="469"/>
      <c r="F51" s="475"/>
    </row>
    <row r="52" spans="1:9" s="435" customFormat="1" x14ac:dyDescent="0.25">
      <c r="A52" s="473" t="s">
        <v>428</v>
      </c>
      <c r="B52" s="474">
        <v>200.41399999999999</v>
      </c>
      <c r="C52" s="468">
        <f>+'Indirect Costs '!H48</f>
        <v>0</v>
      </c>
      <c r="D52" s="469">
        <v>0</v>
      </c>
      <c r="E52" s="469">
        <v>0</v>
      </c>
      <c r="F52" s="475">
        <f t="shared" ref="F52" si="3">SUM(C52:E52)</f>
        <v>0</v>
      </c>
      <c r="I52" s="436"/>
    </row>
    <row r="53" spans="1:9" s="435" customFormat="1" ht="15" customHeight="1" thickBot="1" x14ac:dyDescent="0.3">
      <c r="A53" s="707" t="s">
        <v>28</v>
      </c>
      <c r="B53" s="708"/>
      <c r="C53" s="460"/>
      <c r="D53" s="461"/>
      <c r="E53" s="461"/>
      <c r="F53" s="462"/>
    </row>
    <row r="54" spans="1:9" ht="22.5" customHeight="1" thickTop="1" thickBot="1" x14ac:dyDescent="0.3">
      <c r="A54" s="689" t="s">
        <v>250</v>
      </c>
      <c r="B54" s="690"/>
      <c r="C54" s="154">
        <f>+C49+C50+C52</f>
        <v>0</v>
      </c>
      <c r="D54" s="154">
        <f t="shared" ref="D54:E54" si="4">+D49+D50</f>
        <v>0</v>
      </c>
      <c r="E54" s="154">
        <f t="shared" si="4"/>
        <v>0</v>
      </c>
      <c r="F54" s="155">
        <f>+F49+F50</f>
        <v>0</v>
      </c>
    </row>
    <row r="55" spans="1:9" ht="15.75" thickTop="1" x14ac:dyDescent="0.25"/>
  </sheetData>
  <sheetProtection sheet="1" objects="1" scenarios="1"/>
  <mergeCells count="21">
    <mergeCell ref="A15:B15"/>
    <mergeCell ref="A51:B51"/>
    <mergeCell ref="A54:B54"/>
    <mergeCell ref="A8:B8"/>
    <mergeCell ref="A9:B9"/>
    <mergeCell ref="A10:B10"/>
    <mergeCell ref="A11:B11"/>
    <mergeCell ref="A12:B12"/>
    <mergeCell ref="A13:F14"/>
    <mergeCell ref="A53:B53"/>
    <mergeCell ref="A7:B7"/>
    <mergeCell ref="A1:B1"/>
    <mergeCell ref="C1:D1"/>
    <mergeCell ref="E1:F1"/>
    <mergeCell ref="A2:B2"/>
    <mergeCell ref="C2:D2"/>
    <mergeCell ref="E2:F2"/>
    <mergeCell ref="A3:B3"/>
    <mergeCell ref="E3:F3"/>
    <mergeCell ref="A5:F5"/>
    <mergeCell ref="A6:F6"/>
  </mergeCells>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zoomScaleNormal="100" workbookViewId="0">
      <selection sqref="A1:B1"/>
    </sheetView>
  </sheetViews>
  <sheetFormatPr defaultRowHeight="15" x14ac:dyDescent="0.25"/>
  <cols>
    <col min="1" max="1" width="38.7109375" style="210" customWidth="1"/>
    <col min="2" max="2" width="8.5703125" style="210" customWidth="1"/>
    <col min="3" max="6" width="21.5703125" style="210" customWidth="1"/>
    <col min="7" max="16384" width="9.140625" style="210"/>
  </cols>
  <sheetData>
    <row r="1" spans="1:12" ht="16.5" customHeight="1" thickTop="1" thickBot="1" x14ac:dyDescent="0.3">
      <c r="A1" s="642" t="s">
        <v>0</v>
      </c>
      <c r="B1" s="643"/>
      <c r="C1" s="644" t="s">
        <v>15</v>
      </c>
      <c r="D1" s="644"/>
      <c r="E1" s="634" t="str">
        <f>+'Section A'!E1:F1</f>
        <v>AGENCY : Commerce &amp; Econ. Opportunity</v>
      </c>
      <c r="F1" s="635"/>
      <c r="G1" s="209"/>
    </row>
    <row r="2" spans="1:12" ht="16.5" customHeight="1" thickTop="1" thickBot="1" x14ac:dyDescent="0.3">
      <c r="A2" s="711" t="str">
        <f>+'Section A'!A2:B2</f>
        <v>Organization Name:</v>
      </c>
      <c r="B2" s="712"/>
      <c r="C2" s="713" t="str">
        <f>+'Section A'!C2:D2</f>
        <v>DUNS#</v>
      </c>
      <c r="D2" s="714"/>
      <c r="E2" s="713" t="str">
        <f>+'Section A'!E2:F2</f>
        <v>NOFO #</v>
      </c>
      <c r="F2" s="714"/>
    </row>
    <row r="3" spans="1:12" ht="16.5" thickTop="1" thickBot="1" x14ac:dyDescent="0.3">
      <c r="A3" s="709" t="str">
        <f>+'Section A'!A3</f>
        <v xml:space="preserve">CSFA Number: </v>
      </c>
      <c r="B3" s="709"/>
      <c r="C3" s="340" t="s">
        <v>299</v>
      </c>
      <c r="D3" s="341">
        <f>+'Section A'!D3</f>
        <v>0</v>
      </c>
      <c r="E3" s="710" t="str">
        <f>+'Section A'!E3:F3</f>
        <v>Fiscal Year(s) :</v>
      </c>
      <c r="F3" s="710"/>
      <c r="G3" s="178"/>
    </row>
    <row r="4" spans="1:12" ht="16.5" thickTop="1" thickBot="1" x14ac:dyDescent="0.3">
      <c r="A4" s="340" t="str">
        <f>+'Section A'!A4:D4</f>
        <v>CSFA Description:</v>
      </c>
      <c r="B4" s="342"/>
      <c r="C4" s="343"/>
      <c r="D4" s="343"/>
      <c r="E4" s="344"/>
      <c r="F4" s="345"/>
    </row>
    <row r="5" spans="1:12" ht="30.75" customHeight="1" thickTop="1" thickBot="1" x14ac:dyDescent="0.3">
      <c r="A5" s="686" t="s">
        <v>92</v>
      </c>
      <c r="B5" s="687"/>
      <c r="C5" s="687"/>
      <c r="D5" s="687"/>
      <c r="E5" s="687"/>
      <c r="F5" s="688"/>
      <c r="J5" s="209"/>
    </row>
    <row r="6" spans="1:12" ht="22.5" customHeight="1" thickTop="1" thickBot="1" x14ac:dyDescent="0.3">
      <c r="A6" s="715" t="s">
        <v>304</v>
      </c>
      <c r="B6" s="716"/>
      <c r="C6" s="716"/>
      <c r="D6" s="716"/>
      <c r="E6" s="716"/>
      <c r="F6" s="717"/>
      <c r="J6" s="209"/>
    </row>
    <row r="7" spans="1:12" ht="16.5" thickTop="1" thickBot="1" x14ac:dyDescent="0.3">
      <c r="A7" s="697" t="s">
        <v>23</v>
      </c>
      <c r="B7" s="698"/>
      <c r="C7" s="352" t="s">
        <v>18</v>
      </c>
      <c r="D7" s="353" t="s">
        <v>19</v>
      </c>
      <c r="E7" s="353" t="s">
        <v>20</v>
      </c>
      <c r="F7" s="354" t="s">
        <v>1</v>
      </c>
    </row>
    <row r="8" spans="1:12" ht="15.75" customHeight="1" thickTop="1" x14ac:dyDescent="0.25">
      <c r="A8" s="695" t="s">
        <v>222</v>
      </c>
      <c r="B8" s="696"/>
      <c r="C8" s="346"/>
      <c r="D8" s="347"/>
      <c r="E8" s="347"/>
      <c r="F8" s="348"/>
    </row>
    <row r="9" spans="1:12" ht="15.75" customHeight="1" x14ac:dyDescent="0.25">
      <c r="A9" s="691" t="s">
        <v>29</v>
      </c>
      <c r="B9" s="692"/>
      <c r="C9" s="349">
        <v>0</v>
      </c>
      <c r="D9" s="350">
        <v>0</v>
      </c>
      <c r="E9" s="350">
        <v>0</v>
      </c>
      <c r="F9" s="351">
        <f>SUM(C9:E9)</f>
        <v>0</v>
      </c>
      <c r="H9" s="209"/>
      <c r="J9" s="209"/>
    </row>
    <row r="10" spans="1:12" ht="15.75" customHeight="1" x14ac:dyDescent="0.25">
      <c r="A10" s="691" t="s">
        <v>30</v>
      </c>
      <c r="B10" s="692"/>
      <c r="C10" s="349">
        <v>0</v>
      </c>
      <c r="D10" s="350">
        <v>0</v>
      </c>
      <c r="E10" s="350">
        <v>0</v>
      </c>
      <c r="F10" s="351">
        <f>SUM(C10:E10)</f>
        <v>0</v>
      </c>
      <c r="H10" s="209"/>
    </row>
    <row r="11" spans="1:12" ht="15.75" customHeight="1" x14ac:dyDescent="0.25">
      <c r="A11" s="693" t="s">
        <v>27</v>
      </c>
      <c r="B11" s="694"/>
      <c r="C11" s="349">
        <v>0</v>
      </c>
      <c r="D11" s="350">
        <v>0</v>
      </c>
      <c r="E11" s="350">
        <v>0</v>
      </c>
      <c r="F11" s="351">
        <f>SUM(C11:E11)</f>
        <v>0</v>
      </c>
      <c r="J11" s="209"/>
    </row>
    <row r="12" spans="1:12" ht="15.75" customHeight="1" thickBot="1" x14ac:dyDescent="0.3">
      <c r="A12" s="699" t="s">
        <v>117</v>
      </c>
      <c r="B12" s="700"/>
      <c r="C12" s="349">
        <f>SUM(C9:C11)</f>
        <v>0</v>
      </c>
      <c r="D12" s="350">
        <f>SUM(D9:D11)</f>
        <v>0</v>
      </c>
      <c r="E12" s="350">
        <f>SUM(E9:E11)</f>
        <v>0</v>
      </c>
      <c r="F12" s="351">
        <f>SUM(C12:E12)</f>
        <v>0</v>
      </c>
      <c r="J12" s="209"/>
    </row>
    <row r="13" spans="1:12" ht="10.5" customHeight="1" thickTop="1" x14ac:dyDescent="0.25">
      <c r="A13" s="701" t="s">
        <v>93</v>
      </c>
      <c r="B13" s="702"/>
      <c r="C13" s="702"/>
      <c r="D13" s="702"/>
      <c r="E13" s="702"/>
      <c r="F13" s="703"/>
      <c r="J13" s="209"/>
    </row>
    <row r="14" spans="1:12" ht="9" customHeight="1" thickBot="1" x14ac:dyDescent="0.3">
      <c r="A14" s="704"/>
      <c r="B14" s="705"/>
      <c r="C14" s="705"/>
      <c r="D14" s="705"/>
      <c r="E14" s="705"/>
      <c r="F14" s="706"/>
    </row>
    <row r="15" spans="1:12" ht="23.25" customHeight="1" thickTop="1" thickBot="1" x14ac:dyDescent="0.3">
      <c r="A15" s="632" t="s">
        <v>218</v>
      </c>
      <c r="B15" s="633"/>
      <c r="C15" s="94" t="s">
        <v>18</v>
      </c>
      <c r="D15" s="95" t="s">
        <v>19</v>
      </c>
      <c r="E15" s="95" t="s">
        <v>20</v>
      </c>
      <c r="F15" s="93" t="s">
        <v>1</v>
      </c>
      <c r="G15" s="179" t="s">
        <v>315</v>
      </c>
      <c r="K15" s="209"/>
      <c r="L15" s="209"/>
    </row>
    <row r="16" spans="1:12" ht="17.45" customHeight="1" thickTop="1" x14ac:dyDescent="0.25">
      <c r="A16" s="96" t="s">
        <v>401</v>
      </c>
      <c r="B16" s="104">
        <v>200.43</v>
      </c>
      <c r="C16" s="144">
        <f>+Personnel!H56</f>
        <v>0</v>
      </c>
      <c r="D16" s="149">
        <v>0</v>
      </c>
      <c r="E16" s="149"/>
      <c r="F16" s="148">
        <f t="shared" ref="F16:F50" si="0">SUM(C16:E16)</f>
        <v>0</v>
      </c>
      <c r="G16" s="92"/>
      <c r="K16" s="209"/>
      <c r="L16" s="209"/>
    </row>
    <row r="17" spans="1:12" ht="17.45" customHeight="1" x14ac:dyDescent="0.25">
      <c r="A17" s="96" t="s">
        <v>402</v>
      </c>
      <c r="B17" s="104">
        <v>200.43</v>
      </c>
      <c r="C17" s="451">
        <f>+Personnel!H57</f>
        <v>0</v>
      </c>
      <c r="D17" s="149">
        <v>0</v>
      </c>
      <c r="E17" s="149">
        <v>0</v>
      </c>
      <c r="F17" s="455">
        <f t="shared" si="0"/>
        <v>0</v>
      </c>
      <c r="G17" s="92"/>
      <c r="K17" s="209"/>
      <c r="L17" s="209"/>
    </row>
    <row r="18" spans="1:12" ht="17.45" customHeight="1" x14ac:dyDescent="0.25">
      <c r="A18" s="96" t="s">
        <v>403</v>
      </c>
      <c r="B18" s="104">
        <v>200.43100000000001</v>
      </c>
      <c r="C18" s="145">
        <f>+'Fringe Benefits'!H55</f>
        <v>0</v>
      </c>
      <c r="D18" s="150">
        <v>0</v>
      </c>
      <c r="E18" s="150">
        <v>0</v>
      </c>
      <c r="F18" s="148">
        <f t="shared" si="0"/>
        <v>0</v>
      </c>
      <c r="K18" s="209"/>
      <c r="L18" s="209"/>
    </row>
    <row r="19" spans="1:12" ht="17.45" customHeight="1" x14ac:dyDescent="0.25">
      <c r="A19" s="96" t="s">
        <v>404</v>
      </c>
      <c r="B19" s="104">
        <v>200.43100000000001</v>
      </c>
      <c r="C19" s="452">
        <f>+'Fringe Benefits'!H56</f>
        <v>0</v>
      </c>
      <c r="D19" s="457">
        <v>0</v>
      </c>
      <c r="E19" s="457">
        <v>0</v>
      </c>
      <c r="F19" s="455">
        <f t="shared" si="0"/>
        <v>0</v>
      </c>
      <c r="K19" s="209"/>
      <c r="L19" s="209"/>
    </row>
    <row r="20" spans="1:12" ht="17.45" customHeight="1" x14ac:dyDescent="0.25">
      <c r="A20" s="96" t="s">
        <v>405</v>
      </c>
      <c r="B20" s="104">
        <v>200.47399999999999</v>
      </c>
      <c r="C20" s="145">
        <f>+Travel!I56</f>
        <v>0</v>
      </c>
      <c r="D20" s="457">
        <v>0</v>
      </c>
      <c r="E20" s="457">
        <v>0</v>
      </c>
      <c r="F20" s="455">
        <f t="shared" si="0"/>
        <v>0</v>
      </c>
      <c r="K20" s="209"/>
      <c r="L20" s="209"/>
    </row>
    <row r="21" spans="1:12" ht="17.45" customHeight="1" x14ac:dyDescent="0.25">
      <c r="A21" s="96" t="s">
        <v>406</v>
      </c>
      <c r="B21" s="104">
        <v>200.47399999999999</v>
      </c>
      <c r="C21" s="452">
        <f>+Travel!I57</f>
        <v>0</v>
      </c>
      <c r="D21" s="457">
        <v>0</v>
      </c>
      <c r="E21" s="457">
        <v>0</v>
      </c>
      <c r="F21" s="455">
        <f t="shared" si="0"/>
        <v>0</v>
      </c>
      <c r="K21" s="209"/>
      <c r="L21" s="209"/>
    </row>
    <row r="22" spans="1:12" ht="17.45" customHeight="1" x14ac:dyDescent="0.25">
      <c r="A22" s="479" t="s">
        <v>448</v>
      </c>
      <c r="B22" s="480">
        <v>200.43899999999999</v>
      </c>
      <c r="C22" s="223">
        <f>+'Equipment '!G49</f>
        <v>0</v>
      </c>
      <c r="D22" s="224">
        <v>0</v>
      </c>
      <c r="E22" s="224">
        <v>0</v>
      </c>
      <c r="F22" s="225">
        <f t="shared" si="0"/>
        <v>0</v>
      </c>
    </row>
    <row r="23" spans="1:12" ht="17.45" customHeight="1" x14ac:dyDescent="0.25">
      <c r="A23" s="96" t="s">
        <v>407</v>
      </c>
      <c r="B23" s="97">
        <v>200.94</v>
      </c>
      <c r="C23" s="145">
        <f>+Supplies!H58</f>
        <v>0</v>
      </c>
      <c r="D23" s="457">
        <v>0</v>
      </c>
      <c r="E23" s="457">
        <v>0</v>
      </c>
      <c r="F23" s="455">
        <f t="shared" si="0"/>
        <v>0</v>
      </c>
    </row>
    <row r="24" spans="1:12" ht="17.45" customHeight="1" x14ac:dyDescent="0.25">
      <c r="A24" s="96" t="s">
        <v>408</v>
      </c>
      <c r="B24" s="97">
        <v>200.94</v>
      </c>
      <c r="C24" s="452">
        <f>+Supplies!H59</f>
        <v>0</v>
      </c>
      <c r="D24" s="457">
        <v>0</v>
      </c>
      <c r="E24" s="457">
        <v>0</v>
      </c>
      <c r="F24" s="455">
        <f t="shared" si="0"/>
        <v>0</v>
      </c>
    </row>
    <row r="25" spans="1:12" ht="17.45" customHeight="1" x14ac:dyDescent="0.25">
      <c r="A25" s="96" t="s">
        <v>417</v>
      </c>
      <c r="B25" s="104"/>
      <c r="C25" s="145">
        <f>+'Contractual Services'!G58</f>
        <v>0</v>
      </c>
      <c r="D25" s="457">
        <v>0</v>
      </c>
      <c r="E25" s="457">
        <v>0</v>
      </c>
      <c r="F25" s="455">
        <f t="shared" si="0"/>
        <v>0</v>
      </c>
    </row>
    <row r="26" spans="1:12" ht="17.45" customHeight="1" x14ac:dyDescent="0.25">
      <c r="A26" s="96" t="s">
        <v>418</v>
      </c>
      <c r="B26" s="104"/>
      <c r="C26" s="452">
        <f>+'Contractual Services'!G59</f>
        <v>0</v>
      </c>
      <c r="D26" s="457">
        <v>0</v>
      </c>
      <c r="E26" s="457">
        <v>0</v>
      </c>
      <c r="F26" s="455">
        <f t="shared" si="0"/>
        <v>0</v>
      </c>
    </row>
    <row r="27" spans="1:12" ht="17.45" customHeight="1" x14ac:dyDescent="0.25">
      <c r="A27" s="441" t="s">
        <v>419</v>
      </c>
      <c r="B27" s="444">
        <v>200.459</v>
      </c>
      <c r="C27" s="145">
        <f>+Consultant!I58</f>
        <v>0</v>
      </c>
      <c r="D27" s="457">
        <v>0</v>
      </c>
      <c r="E27" s="457">
        <v>0</v>
      </c>
      <c r="F27" s="455">
        <f t="shared" si="0"/>
        <v>0</v>
      </c>
      <c r="H27" s="209"/>
    </row>
    <row r="28" spans="1:12" ht="17.45" customHeight="1" x14ac:dyDescent="0.25">
      <c r="A28" s="441" t="s">
        <v>420</v>
      </c>
      <c r="B28" s="444">
        <v>200.459</v>
      </c>
      <c r="C28" s="452">
        <f>+Consultant!I59</f>
        <v>0</v>
      </c>
      <c r="D28" s="457">
        <v>0</v>
      </c>
      <c r="E28" s="457">
        <v>0</v>
      </c>
      <c r="F28" s="455">
        <f t="shared" si="0"/>
        <v>0</v>
      </c>
      <c r="H28" s="209"/>
    </row>
    <row r="29" spans="1:12" ht="17.45" customHeight="1" x14ac:dyDescent="0.25">
      <c r="A29" s="479" t="s">
        <v>16</v>
      </c>
      <c r="B29" s="480"/>
      <c r="C29" s="223">
        <f>+'Construction '!G46</f>
        <v>0</v>
      </c>
      <c r="D29" s="224">
        <v>0</v>
      </c>
      <c r="E29" s="224">
        <v>0</v>
      </c>
      <c r="F29" s="225">
        <f t="shared" si="0"/>
        <v>0</v>
      </c>
      <c r="J29" s="209"/>
      <c r="K29" s="209"/>
    </row>
    <row r="30" spans="1:12" ht="17.45" customHeight="1" x14ac:dyDescent="0.25">
      <c r="A30" s="441" t="s">
        <v>421</v>
      </c>
      <c r="B30" s="442">
        <v>200.465</v>
      </c>
      <c r="C30" s="145">
        <f>+'Occupancy '!H53</f>
        <v>0</v>
      </c>
      <c r="D30" s="457">
        <v>0</v>
      </c>
      <c r="E30" s="457">
        <v>0</v>
      </c>
      <c r="F30" s="455">
        <f t="shared" si="0"/>
        <v>0</v>
      </c>
      <c r="J30" s="209"/>
      <c r="K30" s="209"/>
    </row>
    <row r="31" spans="1:12" ht="17.45" customHeight="1" x14ac:dyDescent="0.25">
      <c r="A31" s="441" t="s">
        <v>422</v>
      </c>
      <c r="B31" s="442">
        <v>200.465</v>
      </c>
      <c r="C31" s="452">
        <f>+'Occupancy '!H54</f>
        <v>0</v>
      </c>
      <c r="D31" s="457">
        <v>0</v>
      </c>
      <c r="E31" s="457">
        <v>0</v>
      </c>
      <c r="F31" s="455">
        <f t="shared" si="0"/>
        <v>0</v>
      </c>
      <c r="J31" s="209"/>
      <c r="K31" s="209"/>
    </row>
    <row r="32" spans="1:12" ht="17.45" customHeight="1" x14ac:dyDescent="0.25">
      <c r="A32" s="441" t="s">
        <v>423</v>
      </c>
      <c r="B32" s="444">
        <v>200.87</v>
      </c>
      <c r="C32" s="145">
        <f>+'R &amp; D '!G51</f>
        <v>0</v>
      </c>
      <c r="D32" s="457">
        <v>0</v>
      </c>
      <c r="E32" s="457">
        <v>0</v>
      </c>
      <c r="F32" s="455">
        <f t="shared" si="0"/>
        <v>0</v>
      </c>
    </row>
    <row r="33" spans="1:6" ht="17.45" customHeight="1" x14ac:dyDescent="0.25">
      <c r="A33" s="441" t="s">
        <v>424</v>
      </c>
      <c r="B33" s="444">
        <v>200.87</v>
      </c>
      <c r="C33" s="452">
        <f>+'R &amp; D '!G52</f>
        <v>0</v>
      </c>
      <c r="D33" s="457">
        <v>0</v>
      </c>
      <c r="E33" s="457">
        <v>0</v>
      </c>
      <c r="F33" s="455">
        <f t="shared" si="0"/>
        <v>0</v>
      </c>
    </row>
    <row r="34" spans="1:6" ht="17.45" customHeight="1" x14ac:dyDescent="0.25">
      <c r="A34" s="96" t="s">
        <v>411</v>
      </c>
      <c r="B34" s="104"/>
      <c r="C34" s="145">
        <f>+'Telecommunications '!G53</f>
        <v>0</v>
      </c>
      <c r="D34" s="457">
        <v>0</v>
      </c>
      <c r="E34" s="457">
        <v>0</v>
      </c>
      <c r="F34" s="455">
        <f t="shared" si="0"/>
        <v>0</v>
      </c>
    </row>
    <row r="35" spans="1:6" ht="17.45" customHeight="1" x14ac:dyDescent="0.25">
      <c r="A35" s="96" t="s">
        <v>412</v>
      </c>
      <c r="B35" s="104"/>
      <c r="C35" s="452">
        <f>+'Telecommunications '!G54</f>
        <v>0</v>
      </c>
      <c r="D35" s="457">
        <v>0</v>
      </c>
      <c r="E35" s="457">
        <v>0</v>
      </c>
      <c r="F35" s="455">
        <f t="shared" si="0"/>
        <v>0</v>
      </c>
    </row>
    <row r="36" spans="1:6" ht="17.45" customHeight="1" x14ac:dyDescent="0.25">
      <c r="A36" s="96" t="s">
        <v>413</v>
      </c>
      <c r="B36" s="104">
        <v>200.47200000000001</v>
      </c>
      <c r="C36" s="145">
        <f>+'Training &amp; Education'!G53</f>
        <v>0</v>
      </c>
      <c r="D36" s="457">
        <v>0</v>
      </c>
      <c r="E36" s="457">
        <v>0</v>
      </c>
      <c r="F36" s="455">
        <f t="shared" si="0"/>
        <v>0</v>
      </c>
    </row>
    <row r="37" spans="1:6" ht="17.45" customHeight="1" x14ac:dyDescent="0.25">
      <c r="A37" s="96" t="s">
        <v>414</v>
      </c>
      <c r="B37" s="104">
        <v>200.47200000000001</v>
      </c>
      <c r="C37" s="452">
        <f>+'Training &amp; Education'!G54</f>
        <v>0</v>
      </c>
      <c r="D37" s="457">
        <v>0</v>
      </c>
      <c r="E37" s="457">
        <v>0</v>
      </c>
      <c r="F37" s="455">
        <f t="shared" si="0"/>
        <v>0</v>
      </c>
    </row>
    <row r="38" spans="1:6" ht="17.45" customHeight="1" x14ac:dyDescent="0.25">
      <c r="A38" s="96" t="s">
        <v>415</v>
      </c>
      <c r="B38" s="97">
        <v>200.41300000000001</v>
      </c>
      <c r="C38" s="145">
        <f>+'Direct Administrative '!H51</f>
        <v>0</v>
      </c>
      <c r="D38" s="457">
        <v>0</v>
      </c>
      <c r="E38" s="457">
        <v>0</v>
      </c>
      <c r="F38" s="455">
        <f t="shared" si="0"/>
        <v>0</v>
      </c>
    </row>
    <row r="39" spans="1:6" ht="17.45" customHeight="1" x14ac:dyDescent="0.25">
      <c r="A39" s="96" t="s">
        <v>416</v>
      </c>
      <c r="B39" s="97">
        <v>200.41300000000001</v>
      </c>
      <c r="C39" s="452">
        <f>+'Direct Administrative '!H52</f>
        <v>0</v>
      </c>
      <c r="D39" s="457">
        <v>0</v>
      </c>
      <c r="E39" s="457">
        <v>0</v>
      </c>
      <c r="F39" s="455">
        <f t="shared" si="0"/>
        <v>0</v>
      </c>
    </row>
    <row r="40" spans="1:6" ht="17.45" customHeight="1" x14ac:dyDescent="0.25">
      <c r="A40" s="479" t="s">
        <v>217</v>
      </c>
      <c r="B40" s="480"/>
      <c r="C40" s="223">
        <f>+'Miscellaneous (other) Costs '!G50</f>
        <v>0</v>
      </c>
      <c r="D40" s="224">
        <v>0</v>
      </c>
      <c r="E40" s="224">
        <v>0</v>
      </c>
      <c r="F40" s="225">
        <f t="shared" si="0"/>
        <v>0</v>
      </c>
    </row>
    <row r="41" spans="1:6" ht="17.45" customHeight="1" x14ac:dyDescent="0.25">
      <c r="A41" s="447" t="s">
        <v>442</v>
      </c>
      <c r="B41" s="104"/>
      <c r="C41" s="145">
        <f>+Direct!G55</f>
        <v>0</v>
      </c>
      <c r="D41" s="457">
        <v>0</v>
      </c>
      <c r="E41" s="457">
        <v>0</v>
      </c>
      <c r="F41" s="455">
        <f t="shared" si="0"/>
        <v>0</v>
      </c>
    </row>
    <row r="42" spans="1:6" ht="17.45" customHeight="1" x14ac:dyDescent="0.25">
      <c r="A42" s="447" t="s">
        <v>443</v>
      </c>
      <c r="B42" s="104"/>
      <c r="C42" s="452">
        <f>+Direct!G56</f>
        <v>0</v>
      </c>
      <c r="D42" s="457">
        <v>0</v>
      </c>
      <c r="E42" s="457">
        <v>0</v>
      </c>
      <c r="F42" s="455">
        <f t="shared" si="0"/>
        <v>0</v>
      </c>
    </row>
    <row r="43" spans="1:6" ht="17.45" customHeight="1" x14ac:dyDescent="0.25">
      <c r="A43" s="447" t="s">
        <v>444</v>
      </c>
      <c r="B43" s="104"/>
      <c r="C43" s="145">
        <f>+'Work Based'!G55</f>
        <v>0</v>
      </c>
      <c r="D43" s="457">
        <v>0</v>
      </c>
      <c r="E43" s="457">
        <v>0</v>
      </c>
      <c r="F43" s="455">
        <f t="shared" si="0"/>
        <v>0</v>
      </c>
    </row>
    <row r="44" spans="1:6" ht="17.45" customHeight="1" x14ac:dyDescent="0.25">
      <c r="A44" s="447" t="s">
        <v>445</v>
      </c>
      <c r="B44" s="104"/>
      <c r="C44" s="452">
        <f>+'Work Based'!G56</f>
        <v>0</v>
      </c>
      <c r="D44" s="457">
        <v>0</v>
      </c>
      <c r="E44" s="457">
        <v>0</v>
      </c>
      <c r="F44" s="455">
        <f t="shared" si="0"/>
        <v>0</v>
      </c>
    </row>
    <row r="45" spans="1:6" ht="17.45" customHeight="1" x14ac:dyDescent="0.25">
      <c r="A45" s="447" t="s">
        <v>446</v>
      </c>
      <c r="B45" s="104"/>
      <c r="C45" s="145">
        <f>+Supportive!G55</f>
        <v>0</v>
      </c>
      <c r="D45" s="457">
        <v>0</v>
      </c>
      <c r="E45" s="457">
        <v>0</v>
      </c>
      <c r="F45" s="455">
        <f t="shared" si="0"/>
        <v>0</v>
      </c>
    </row>
    <row r="46" spans="1:6" ht="17.45" customHeight="1" x14ac:dyDescent="0.25">
      <c r="A46" s="447" t="s">
        <v>447</v>
      </c>
      <c r="B46" s="104"/>
      <c r="C46" s="452">
        <f>+Supportive!G56</f>
        <v>0</v>
      </c>
      <c r="D46" s="457">
        <v>0</v>
      </c>
      <c r="E46" s="457">
        <v>0</v>
      </c>
      <c r="F46" s="455">
        <f t="shared" si="0"/>
        <v>0</v>
      </c>
    </row>
    <row r="47" spans="1:6" s="435" customFormat="1" ht="17.45" customHeight="1" x14ac:dyDescent="0.25">
      <c r="A47" s="447" t="s">
        <v>455</v>
      </c>
      <c r="B47" s="444"/>
      <c r="C47" s="452">
        <f>+'Other Program'!G55</f>
        <v>0</v>
      </c>
      <c r="D47" s="457">
        <v>0</v>
      </c>
      <c r="E47" s="457">
        <v>0</v>
      </c>
      <c r="F47" s="455">
        <f t="shared" ref="F47:F48" si="1">SUM(C47:E47)</f>
        <v>0</v>
      </c>
    </row>
    <row r="48" spans="1:6" s="435" customFormat="1" ht="17.45" customHeight="1" x14ac:dyDescent="0.25">
      <c r="A48" s="447" t="s">
        <v>456</v>
      </c>
      <c r="B48" s="444"/>
      <c r="C48" s="452">
        <f>+'Other Program'!G56</f>
        <v>0</v>
      </c>
      <c r="D48" s="457">
        <v>0</v>
      </c>
      <c r="E48" s="457">
        <v>0</v>
      </c>
      <c r="F48" s="455">
        <f t="shared" si="1"/>
        <v>0</v>
      </c>
    </row>
    <row r="49" spans="1:9" ht="17.45" customHeight="1" x14ac:dyDescent="0.25">
      <c r="A49" s="96" t="s">
        <v>249</v>
      </c>
      <c r="B49" s="105">
        <v>200.41300000000001</v>
      </c>
      <c r="C49" s="145">
        <f>SUM(C16:C48)</f>
        <v>0</v>
      </c>
      <c r="D49" s="457">
        <f>SUM(D16:D46)</f>
        <v>0</v>
      </c>
      <c r="E49" s="457">
        <f>SUM(E16:E46)</f>
        <v>0</v>
      </c>
      <c r="F49" s="455">
        <f t="shared" si="0"/>
        <v>0</v>
      </c>
      <c r="I49" s="209"/>
    </row>
    <row r="50" spans="1:9" x14ac:dyDescent="0.25">
      <c r="A50" s="98" t="s">
        <v>427</v>
      </c>
      <c r="B50" s="106">
        <v>200.41399999999999</v>
      </c>
      <c r="C50" s="147">
        <f>+'Indirect Costs '!H52</f>
        <v>0</v>
      </c>
      <c r="D50" s="457">
        <v>0</v>
      </c>
      <c r="E50" s="457">
        <v>0</v>
      </c>
      <c r="F50" s="153">
        <f t="shared" si="0"/>
        <v>0</v>
      </c>
      <c r="I50" s="209"/>
    </row>
    <row r="51" spans="1:9" ht="15" customHeight="1" x14ac:dyDescent="0.25">
      <c r="A51" s="707" t="s">
        <v>28</v>
      </c>
      <c r="B51" s="708"/>
      <c r="C51" s="454"/>
      <c r="D51" s="458"/>
      <c r="E51" s="458"/>
      <c r="F51" s="459"/>
    </row>
    <row r="52" spans="1:9" s="435" customFormat="1" x14ac:dyDescent="0.25">
      <c r="A52" s="443" t="s">
        <v>428</v>
      </c>
      <c r="B52" s="445">
        <v>200.41399999999999</v>
      </c>
      <c r="C52" s="468">
        <f>+'Indirect Costs '!H53</f>
        <v>0</v>
      </c>
      <c r="D52" s="456">
        <v>0</v>
      </c>
      <c r="E52" s="456">
        <v>0</v>
      </c>
      <c r="F52" s="475">
        <f t="shared" ref="F52" si="2">SUM(C52:E52)</f>
        <v>0</v>
      </c>
      <c r="I52" s="436"/>
    </row>
    <row r="53" spans="1:9" s="435" customFormat="1" ht="15" customHeight="1" thickBot="1" x14ac:dyDescent="0.3">
      <c r="A53" s="707" t="s">
        <v>28</v>
      </c>
      <c r="B53" s="708"/>
      <c r="C53" s="460"/>
      <c r="D53" s="461"/>
      <c r="E53" s="461"/>
      <c r="F53" s="462"/>
    </row>
    <row r="54" spans="1:9" ht="22.5" customHeight="1" thickTop="1" thickBot="1" x14ac:dyDescent="0.3">
      <c r="A54" s="689" t="s">
        <v>250</v>
      </c>
      <c r="B54" s="690"/>
      <c r="C54" s="154">
        <f>+C49+C50+C52</f>
        <v>0</v>
      </c>
      <c r="D54" s="154">
        <f t="shared" ref="D54:E54" si="3">+D49+D50</f>
        <v>0</v>
      </c>
      <c r="E54" s="154">
        <f t="shared" si="3"/>
        <v>0</v>
      </c>
      <c r="F54" s="155">
        <f>+F49+F50</f>
        <v>0</v>
      </c>
    </row>
    <row r="55" spans="1:9" ht="15.75" thickTop="1" x14ac:dyDescent="0.25"/>
  </sheetData>
  <sheetProtection sheet="1" objects="1" scenarios="1"/>
  <mergeCells count="21">
    <mergeCell ref="A8:B8"/>
    <mergeCell ref="A1:B1"/>
    <mergeCell ref="C1:D1"/>
    <mergeCell ref="E1:F1"/>
    <mergeCell ref="A2:B2"/>
    <mergeCell ref="C2:D2"/>
    <mergeCell ref="E2:F2"/>
    <mergeCell ref="A3:B3"/>
    <mergeCell ref="E3:F3"/>
    <mergeCell ref="A5:F5"/>
    <mergeCell ref="A6:F6"/>
    <mergeCell ref="A7:B7"/>
    <mergeCell ref="A51:B51"/>
    <mergeCell ref="A54:B54"/>
    <mergeCell ref="A9:B9"/>
    <mergeCell ref="A10:B10"/>
    <mergeCell ref="A11:B11"/>
    <mergeCell ref="A12:B12"/>
    <mergeCell ref="A13:F14"/>
    <mergeCell ref="A15:B15"/>
    <mergeCell ref="A53:B53"/>
  </mergeCells>
  <pageMargins left="0.25" right="0.25" top="0.25" bottom="0.2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election sqref="A1:C1"/>
    </sheetView>
  </sheetViews>
  <sheetFormatPr defaultRowHeight="15" x14ac:dyDescent="0.25"/>
  <cols>
    <col min="1" max="9" width="14.28515625" customWidth="1"/>
  </cols>
  <sheetData>
    <row r="1" spans="1:9" ht="39.75" customHeight="1" thickTop="1" thickBot="1" x14ac:dyDescent="0.3">
      <c r="A1" s="642" t="s">
        <v>26</v>
      </c>
      <c r="B1" s="720"/>
      <c r="C1" s="643"/>
      <c r="D1" s="642" t="s">
        <v>263</v>
      </c>
      <c r="E1" s="720"/>
      <c r="F1" s="643"/>
      <c r="G1" s="721" t="s">
        <v>306</v>
      </c>
      <c r="H1" s="722"/>
      <c r="I1" s="723"/>
    </row>
    <row r="2" spans="1:9" ht="16.5" customHeight="1" thickTop="1" thickBot="1" x14ac:dyDescent="0.3">
      <c r="A2" s="724" t="s">
        <v>24</v>
      </c>
      <c r="B2" s="725"/>
      <c r="C2" s="725"/>
      <c r="D2" s="634" t="s">
        <v>257</v>
      </c>
      <c r="E2" s="729"/>
      <c r="F2" s="635"/>
      <c r="G2" s="724" t="s">
        <v>258</v>
      </c>
      <c r="H2" s="725"/>
      <c r="I2" s="726"/>
    </row>
    <row r="3" spans="1:9" ht="16.5" customHeight="1" thickTop="1" thickBot="1" x14ac:dyDescent="0.3">
      <c r="A3" s="727" t="s">
        <v>259</v>
      </c>
      <c r="B3" s="728"/>
      <c r="C3" s="728"/>
      <c r="D3" s="730" t="s">
        <v>25</v>
      </c>
      <c r="E3" s="731"/>
      <c r="F3" s="732"/>
      <c r="G3" s="724" t="s">
        <v>22</v>
      </c>
      <c r="H3" s="725"/>
      <c r="I3" s="726"/>
    </row>
    <row r="4" spans="1:9" s="128" customFormat="1" ht="16.5" customHeight="1" thickTop="1" thickBot="1" x14ac:dyDescent="0.3">
      <c r="A4" s="136" t="s">
        <v>299</v>
      </c>
      <c r="B4" s="733">
        <f>+'Section A'!D3</f>
        <v>0</v>
      </c>
      <c r="C4" s="734"/>
      <c r="D4" s="138"/>
      <c r="E4" s="138"/>
      <c r="F4" s="138"/>
      <c r="G4" s="138"/>
      <c r="H4" s="138"/>
      <c r="I4" s="138"/>
    </row>
    <row r="5" spans="1:9" ht="15.75" thickTop="1" x14ac:dyDescent="0.25"/>
    <row r="6" spans="1:9" x14ac:dyDescent="0.25">
      <c r="A6" s="102" t="s">
        <v>216</v>
      </c>
      <c r="B6" s="101"/>
    </row>
    <row r="7" spans="1:9" ht="36" customHeight="1" x14ac:dyDescent="0.25">
      <c r="A7" s="719" t="s">
        <v>226</v>
      </c>
      <c r="B7" s="719"/>
      <c r="C7" s="719"/>
      <c r="D7" s="719"/>
      <c r="E7" s="719"/>
      <c r="F7" s="719"/>
      <c r="G7" s="719"/>
      <c r="H7" s="719"/>
      <c r="I7" s="719"/>
    </row>
    <row r="8" spans="1:9" x14ac:dyDescent="0.25">
      <c r="A8" s="9"/>
      <c r="B8" s="10"/>
      <c r="C8" s="10"/>
      <c r="D8" s="10"/>
      <c r="E8" s="10"/>
      <c r="F8" s="10"/>
      <c r="G8" s="10"/>
      <c r="H8" s="10"/>
      <c r="I8" s="10"/>
    </row>
    <row r="9" spans="1:9" x14ac:dyDescent="0.25">
      <c r="A9" s="9"/>
      <c r="B9" s="10"/>
      <c r="C9" s="10"/>
      <c r="D9" s="10"/>
      <c r="E9" s="10"/>
      <c r="F9" s="10"/>
      <c r="G9" s="10"/>
      <c r="H9" s="10"/>
      <c r="I9" s="10"/>
    </row>
    <row r="10" spans="1:9" x14ac:dyDescent="0.25">
      <c r="A10" s="9"/>
      <c r="B10" s="10"/>
      <c r="C10" s="10"/>
      <c r="D10" s="10"/>
      <c r="E10" s="10"/>
      <c r="F10" s="10"/>
      <c r="G10" s="10"/>
      <c r="H10" s="10"/>
      <c r="I10" s="10"/>
    </row>
    <row r="11" spans="1:9" x14ac:dyDescent="0.25">
      <c r="A11" s="9" t="s">
        <v>9</v>
      </c>
      <c r="B11" s="10"/>
      <c r="C11" s="10"/>
      <c r="D11" s="10"/>
      <c r="E11" s="9" t="s">
        <v>9</v>
      </c>
      <c r="F11" s="10"/>
      <c r="G11" s="10"/>
      <c r="H11" s="10"/>
      <c r="I11" s="10"/>
    </row>
    <row r="12" spans="1:9" x14ac:dyDescent="0.25">
      <c r="A12" s="9" t="s">
        <v>10</v>
      </c>
      <c r="B12" s="10"/>
      <c r="C12" s="10"/>
      <c r="D12" s="10"/>
      <c r="E12" s="9" t="s">
        <v>10</v>
      </c>
      <c r="F12" s="10"/>
      <c r="G12" s="10"/>
      <c r="H12" s="10"/>
      <c r="I12" s="10"/>
    </row>
    <row r="13" spans="1:9" x14ac:dyDescent="0.25">
      <c r="A13" s="9"/>
      <c r="B13" s="10"/>
      <c r="C13" s="10"/>
      <c r="D13" s="10"/>
      <c r="E13" s="9"/>
      <c r="F13" s="10"/>
      <c r="G13" s="10"/>
      <c r="H13" s="10"/>
      <c r="I13" s="10"/>
    </row>
    <row r="14" spans="1:9" x14ac:dyDescent="0.25">
      <c r="A14" s="9" t="s">
        <v>9</v>
      </c>
      <c r="B14" s="10"/>
      <c r="C14" s="10"/>
      <c r="D14" s="10"/>
      <c r="E14" s="9" t="s">
        <v>9</v>
      </c>
      <c r="F14" s="10"/>
      <c r="G14" s="10"/>
      <c r="H14" s="10"/>
      <c r="I14" s="10"/>
    </row>
    <row r="15" spans="1:9" x14ac:dyDescent="0.25">
      <c r="A15" s="9" t="s">
        <v>11</v>
      </c>
      <c r="B15" s="10"/>
      <c r="C15" s="10"/>
      <c r="D15" s="10"/>
      <c r="E15" s="9" t="s">
        <v>11</v>
      </c>
      <c r="F15" s="10"/>
      <c r="G15" s="10"/>
      <c r="H15" s="10"/>
      <c r="I15" s="10"/>
    </row>
    <row r="16" spans="1:9" x14ac:dyDescent="0.25">
      <c r="A16" s="9"/>
      <c r="B16" s="10"/>
      <c r="C16" s="10"/>
      <c r="D16" s="10"/>
      <c r="E16" s="9"/>
      <c r="F16" s="10"/>
      <c r="G16" s="10"/>
      <c r="H16" s="10"/>
      <c r="I16" s="10"/>
    </row>
    <row r="17" spans="1:9" x14ac:dyDescent="0.25">
      <c r="A17" s="9" t="s">
        <v>9</v>
      </c>
      <c r="B17" s="10"/>
      <c r="C17" s="10"/>
      <c r="D17" s="10"/>
      <c r="E17" s="9" t="s">
        <v>9</v>
      </c>
      <c r="F17" s="10"/>
      <c r="G17" s="10"/>
      <c r="H17" s="10"/>
      <c r="I17" s="10"/>
    </row>
    <row r="18" spans="1:9" x14ac:dyDescent="0.25">
      <c r="A18" s="9" t="s">
        <v>12</v>
      </c>
      <c r="B18" s="10"/>
      <c r="C18" s="10"/>
      <c r="D18" s="10"/>
      <c r="E18" s="9" t="s">
        <v>12</v>
      </c>
      <c r="F18" s="10"/>
      <c r="G18" s="10"/>
      <c r="H18" s="10"/>
      <c r="I18" s="10"/>
    </row>
    <row r="19" spans="1:9" x14ac:dyDescent="0.25">
      <c r="A19" s="9"/>
      <c r="B19" s="10"/>
      <c r="C19" s="10"/>
      <c r="D19" s="10"/>
      <c r="E19" s="9"/>
      <c r="F19" s="10"/>
      <c r="G19" s="10"/>
      <c r="H19" s="10"/>
      <c r="I19" s="10"/>
    </row>
    <row r="20" spans="1:9" x14ac:dyDescent="0.25">
      <c r="A20" s="9" t="s">
        <v>9</v>
      </c>
      <c r="B20" s="10"/>
      <c r="C20" s="10"/>
      <c r="D20" s="10"/>
      <c r="E20" s="9" t="s">
        <v>9</v>
      </c>
      <c r="F20" s="10"/>
      <c r="G20" s="10"/>
      <c r="H20" s="10"/>
      <c r="I20" s="10"/>
    </row>
    <row r="21" spans="1:9" x14ac:dyDescent="0.25">
      <c r="A21" s="9" t="s">
        <v>13</v>
      </c>
      <c r="B21" s="10"/>
      <c r="C21" s="10"/>
      <c r="D21" s="10"/>
      <c r="E21" s="9" t="s">
        <v>13</v>
      </c>
      <c r="F21" s="10"/>
      <c r="G21" s="10"/>
      <c r="H21" s="10"/>
      <c r="I21" s="10"/>
    </row>
    <row r="22" spans="1:9" x14ac:dyDescent="0.25">
      <c r="A22" s="9" t="s">
        <v>223</v>
      </c>
      <c r="B22" s="10"/>
      <c r="C22" s="10"/>
      <c r="D22" s="10"/>
      <c r="E22" s="9" t="s">
        <v>224</v>
      </c>
      <c r="F22" s="10"/>
      <c r="G22" s="10"/>
      <c r="H22" s="10"/>
      <c r="I22" s="10"/>
    </row>
    <row r="23" spans="1:9" ht="28.5" customHeight="1" x14ac:dyDescent="0.25">
      <c r="A23" s="9" t="s">
        <v>9</v>
      </c>
      <c r="B23" s="10"/>
      <c r="C23" s="10"/>
      <c r="D23" s="10"/>
      <c r="E23" s="9" t="s">
        <v>9</v>
      </c>
      <c r="F23" s="10"/>
      <c r="G23" s="10"/>
      <c r="H23" s="10"/>
      <c r="I23" s="10"/>
    </row>
    <row r="24" spans="1:9" x14ac:dyDescent="0.25">
      <c r="A24" s="9" t="s">
        <v>14</v>
      </c>
      <c r="B24" s="10"/>
      <c r="C24" s="10"/>
      <c r="D24" s="10"/>
      <c r="E24" s="9" t="s">
        <v>14</v>
      </c>
      <c r="F24" s="10"/>
      <c r="G24" s="10"/>
      <c r="H24" s="10"/>
      <c r="I24" s="10"/>
    </row>
    <row r="25" spans="1:9" x14ac:dyDescent="0.25">
      <c r="A25" s="10"/>
      <c r="B25" s="10"/>
      <c r="C25" s="10"/>
      <c r="D25" s="10"/>
      <c r="E25" s="10"/>
      <c r="F25" s="10"/>
      <c r="G25" s="10"/>
      <c r="H25" s="10"/>
      <c r="I25" s="10"/>
    </row>
    <row r="28" spans="1:9" ht="42.75" customHeight="1" x14ac:dyDescent="0.25">
      <c r="A28" s="718" t="s">
        <v>225</v>
      </c>
      <c r="B28" s="718"/>
      <c r="C28" s="718"/>
      <c r="D28" s="718"/>
      <c r="E28" s="718"/>
      <c r="F28" s="718"/>
      <c r="G28" s="718"/>
    </row>
  </sheetData>
  <mergeCells count="12">
    <mergeCell ref="A28:G28"/>
    <mergeCell ref="A7:I7"/>
    <mergeCell ref="A1:C1"/>
    <mergeCell ref="G1:I1"/>
    <mergeCell ref="G2:I2"/>
    <mergeCell ref="G3:I3"/>
    <mergeCell ref="D1:F1"/>
    <mergeCell ref="A2:C2"/>
    <mergeCell ref="A3:C3"/>
    <mergeCell ref="D2:F2"/>
    <mergeCell ref="D3:F3"/>
    <mergeCell ref="B4:C4"/>
  </mergeCells>
  <printOptions horizontalCentered="1"/>
  <pageMargins left="0.25" right="0.25" top="0.25" bottom="0.2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sqref="A1:BF10"/>
    </sheetView>
  </sheetViews>
  <sheetFormatPr defaultRowHeight="15" x14ac:dyDescent="0.25"/>
  <sheetData>
    <row r="1" spans="1:7" x14ac:dyDescent="0.25">
      <c r="A1" s="735"/>
      <c r="B1" s="735"/>
      <c r="C1" s="735"/>
      <c r="D1" s="735"/>
      <c r="E1" s="735"/>
      <c r="F1" s="735"/>
      <c r="G1" s="735"/>
    </row>
    <row r="2" spans="1:7" x14ac:dyDescent="0.25">
      <c r="A2" s="736"/>
      <c r="B2" s="736"/>
      <c r="C2" s="736"/>
      <c r="D2" s="736"/>
      <c r="E2" s="736"/>
      <c r="F2" s="736"/>
      <c r="G2" s="736"/>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3"/>
  <sheetViews>
    <sheetView zoomScaleNormal="100" workbookViewId="0"/>
  </sheetViews>
  <sheetFormatPr defaultRowHeight="12" x14ac:dyDescent="0.2"/>
  <cols>
    <col min="1" max="1" width="1.42578125" style="40" customWidth="1"/>
    <col min="2" max="5" width="18.28515625" style="40" customWidth="1"/>
    <col min="6" max="6" width="15" style="40" customWidth="1"/>
    <col min="7" max="7" width="9.140625" style="40" customWidth="1"/>
    <col min="8" max="8" width="31.5703125" style="40" customWidth="1"/>
    <col min="9" max="9" width="2.42578125" style="40" customWidth="1"/>
    <col min="10" max="16384" width="9.140625" style="40"/>
  </cols>
  <sheetData>
    <row r="1" spans="2:8" ht="9.75" customHeight="1" x14ac:dyDescent="0.2"/>
    <row r="2" spans="2:8" x14ac:dyDescent="0.2">
      <c r="B2" s="763" t="s">
        <v>260</v>
      </c>
      <c r="C2" s="764"/>
      <c r="D2" s="764"/>
      <c r="E2" s="764"/>
      <c r="F2" s="764"/>
      <c r="G2" s="764"/>
      <c r="H2" s="764"/>
    </row>
    <row r="3" spans="2:8" ht="25.5" customHeight="1" thickBot="1" x14ac:dyDescent="0.25">
      <c r="B3" s="765" t="s">
        <v>139</v>
      </c>
      <c r="C3" s="765"/>
      <c r="D3" s="765"/>
      <c r="E3" s="765"/>
      <c r="F3" s="765"/>
      <c r="G3" s="765"/>
      <c r="H3" s="765"/>
    </row>
    <row r="4" spans="2:8" x14ac:dyDescent="0.2">
      <c r="B4" s="737" t="s">
        <v>118</v>
      </c>
      <c r="C4" s="738"/>
      <c r="D4" s="738"/>
      <c r="E4" s="738"/>
      <c r="F4" s="738"/>
      <c r="G4" s="738"/>
      <c r="H4" s="739"/>
    </row>
    <row r="5" spans="2:8" x14ac:dyDescent="0.2">
      <c r="B5" s="740" t="s">
        <v>140</v>
      </c>
      <c r="C5" s="741"/>
      <c r="D5" s="741"/>
      <c r="E5" s="741"/>
      <c r="F5" s="741"/>
      <c r="G5" s="741"/>
      <c r="H5" s="742"/>
    </row>
    <row r="6" spans="2:8" x14ac:dyDescent="0.2">
      <c r="B6" s="740" t="s">
        <v>141</v>
      </c>
      <c r="C6" s="741"/>
      <c r="D6" s="741"/>
      <c r="E6" s="741"/>
      <c r="F6" s="741"/>
      <c r="G6" s="741"/>
      <c r="H6" s="742"/>
    </row>
    <row r="7" spans="2:8" ht="8.25" customHeight="1" thickBot="1" x14ac:dyDescent="0.25">
      <c r="B7" s="743" t="s">
        <v>119</v>
      </c>
      <c r="C7" s="744"/>
      <c r="D7" s="744"/>
      <c r="E7" s="744"/>
      <c r="F7" s="744"/>
      <c r="G7" s="744"/>
      <c r="H7" s="745"/>
    </row>
    <row r="8" spans="2:8" ht="11.25" customHeight="1" x14ac:dyDescent="0.2">
      <c r="B8" s="746" t="s">
        <v>120</v>
      </c>
      <c r="C8" s="747"/>
      <c r="D8" s="747"/>
      <c r="E8" s="747"/>
      <c r="F8" s="747"/>
      <c r="G8" s="747"/>
      <c r="H8" s="748"/>
    </row>
    <row r="9" spans="2:8" ht="6.75" customHeight="1" thickBot="1" x14ac:dyDescent="0.25">
      <c r="B9" s="743"/>
      <c r="C9" s="744"/>
      <c r="D9" s="744"/>
      <c r="E9" s="744"/>
      <c r="F9" s="744"/>
      <c r="G9" s="744"/>
      <c r="H9" s="745"/>
    </row>
    <row r="10" spans="2:8" ht="12.75" thickBot="1" x14ac:dyDescent="0.25">
      <c r="B10" s="749" t="s">
        <v>121</v>
      </c>
      <c r="C10" s="750"/>
      <c r="D10" s="750"/>
      <c r="E10" s="750"/>
      <c r="F10" s="750"/>
      <c r="G10" s="750"/>
      <c r="H10" s="751"/>
    </row>
    <row r="11" spans="2:8" x14ac:dyDescent="0.2">
      <c r="B11" s="746" t="s">
        <v>122</v>
      </c>
      <c r="C11" s="747"/>
      <c r="D11" s="747"/>
      <c r="E11" s="747"/>
      <c r="F11" s="747"/>
      <c r="G11" s="747"/>
      <c r="H11" s="748"/>
    </row>
    <row r="12" spans="2:8" ht="7.5" customHeight="1" thickBot="1" x14ac:dyDescent="0.25">
      <c r="B12" s="743"/>
      <c r="C12" s="744"/>
      <c r="D12" s="744"/>
      <c r="E12" s="744"/>
      <c r="F12" s="744"/>
      <c r="G12" s="744"/>
      <c r="H12" s="745"/>
    </row>
    <row r="13" spans="2:8" ht="12.75" thickBot="1" x14ac:dyDescent="0.25">
      <c r="B13" s="52" t="s">
        <v>123</v>
      </c>
      <c r="C13" s="749" t="s">
        <v>124</v>
      </c>
      <c r="D13" s="751"/>
      <c r="E13" s="749" t="s">
        <v>125</v>
      </c>
      <c r="F13" s="751"/>
      <c r="G13" s="749" t="s">
        <v>126</v>
      </c>
      <c r="H13" s="751"/>
    </row>
    <row r="14" spans="2:8" ht="12.75" thickBot="1" x14ac:dyDescent="0.25">
      <c r="B14" s="749" t="s">
        <v>127</v>
      </c>
      <c r="C14" s="750"/>
      <c r="D14" s="750"/>
      <c r="E14" s="750"/>
      <c r="F14" s="750"/>
      <c r="G14" s="750"/>
      <c r="H14" s="751"/>
    </row>
    <row r="15" spans="2:8" ht="12.75" thickBot="1" x14ac:dyDescent="0.25">
      <c r="B15" s="52" t="s">
        <v>123</v>
      </c>
      <c r="C15" s="749" t="s">
        <v>124</v>
      </c>
      <c r="D15" s="751"/>
      <c r="E15" s="749" t="s">
        <v>125</v>
      </c>
      <c r="F15" s="751"/>
      <c r="G15" s="749" t="s">
        <v>128</v>
      </c>
      <c r="H15" s="751"/>
    </row>
    <row r="16" spans="2:8" x14ac:dyDescent="0.2">
      <c r="B16" s="746" t="s">
        <v>144</v>
      </c>
      <c r="C16" s="748"/>
      <c r="D16" s="746" t="s">
        <v>145</v>
      </c>
      <c r="E16" s="748"/>
      <c r="F16" s="746" t="s">
        <v>129</v>
      </c>
      <c r="G16" s="747"/>
      <c r="H16" s="748"/>
    </row>
    <row r="17" spans="2:8" ht="12.75" thickBot="1" x14ac:dyDescent="0.25">
      <c r="B17" s="743"/>
      <c r="C17" s="745"/>
      <c r="D17" s="743"/>
      <c r="E17" s="745"/>
      <c r="F17" s="743" t="s">
        <v>130</v>
      </c>
      <c r="G17" s="744"/>
      <c r="H17" s="745"/>
    </row>
    <row r="18" spans="2:8" ht="15" customHeight="1" x14ac:dyDescent="0.2">
      <c r="B18" s="766" t="s">
        <v>146</v>
      </c>
      <c r="C18" s="767"/>
      <c r="D18" s="767"/>
      <c r="E18" s="767"/>
      <c r="F18" s="767"/>
      <c r="G18" s="767"/>
      <c r="H18" s="768"/>
    </row>
    <row r="19" spans="2:8" ht="9.75" customHeight="1" x14ac:dyDescent="0.2">
      <c r="B19" s="769"/>
      <c r="C19" s="770"/>
      <c r="D19" s="770"/>
      <c r="E19" s="770"/>
      <c r="F19" s="770"/>
      <c r="G19" s="770"/>
      <c r="H19" s="771"/>
    </row>
    <row r="20" spans="2:8" ht="8.25" customHeight="1" thickBot="1" x14ac:dyDescent="0.25">
      <c r="B20" s="772"/>
      <c r="C20" s="773"/>
      <c r="D20" s="773"/>
      <c r="E20" s="773"/>
      <c r="F20" s="773"/>
      <c r="G20" s="773"/>
      <c r="H20" s="774"/>
    </row>
    <row r="21" spans="2:8" ht="25.5" customHeight="1" thickBot="1" x14ac:dyDescent="0.25">
      <c r="B21" s="749" t="s">
        <v>131</v>
      </c>
      <c r="C21" s="750"/>
      <c r="D21" s="750"/>
      <c r="E21" s="750"/>
      <c r="F21" s="750"/>
      <c r="G21" s="750"/>
      <c r="H21" s="751"/>
    </row>
    <row r="22" spans="2:8" ht="46.5" customHeight="1" x14ac:dyDescent="0.2">
      <c r="B22" s="752" t="s">
        <v>142</v>
      </c>
      <c r="C22" s="753"/>
      <c r="D22" s="753"/>
      <c r="E22" s="753"/>
      <c r="F22" s="753"/>
      <c r="G22" s="753"/>
      <c r="H22" s="754"/>
    </row>
    <row r="23" spans="2:8" x14ac:dyDescent="0.2">
      <c r="B23" s="755"/>
      <c r="C23" s="685"/>
      <c r="D23" s="685"/>
      <c r="E23" s="685"/>
      <c r="F23" s="685"/>
      <c r="G23" s="685"/>
      <c r="H23" s="756"/>
    </row>
    <row r="24" spans="2:8" x14ac:dyDescent="0.2">
      <c r="B24" s="757"/>
      <c r="C24" s="758"/>
      <c r="D24" s="758"/>
      <c r="E24" s="758"/>
      <c r="F24" s="758"/>
      <c r="G24" s="758"/>
      <c r="H24" s="759"/>
    </row>
    <row r="25" spans="2:8" x14ac:dyDescent="0.2">
      <c r="B25" s="755" t="s">
        <v>132</v>
      </c>
      <c r="C25" s="685"/>
      <c r="D25" s="685"/>
      <c r="E25" s="685"/>
      <c r="F25" s="685"/>
      <c r="G25" s="685"/>
      <c r="H25" s="756"/>
    </row>
    <row r="26" spans="2:8" x14ac:dyDescent="0.2">
      <c r="B26" s="755"/>
      <c r="C26" s="685"/>
      <c r="D26" s="685"/>
      <c r="E26" s="685"/>
      <c r="F26" s="685"/>
      <c r="G26" s="685"/>
      <c r="H26" s="756"/>
    </row>
    <row r="27" spans="2:8" x14ac:dyDescent="0.2">
      <c r="B27" s="757"/>
      <c r="C27" s="758"/>
      <c r="D27" s="758"/>
      <c r="E27" s="758"/>
      <c r="F27" s="758"/>
      <c r="G27" s="758"/>
      <c r="H27" s="759"/>
    </row>
    <row r="28" spans="2:8" ht="12.75" thickBot="1" x14ac:dyDescent="0.25">
      <c r="B28" s="775" t="s">
        <v>133</v>
      </c>
      <c r="C28" s="776"/>
      <c r="D28" s="776"/>
      <c r="E28" s="776"/>
      <c r="F28" s="776"/>
      <c r="G28" s="776"/>
      <c r="H28" s="777"/>
    </row>
    <row r="29" spans="2:8" ht="48.75" customHeight="1" x14ac:dyDescent="0.2">
      <c r="B29" s="752" t="s">
        <v>143</v>
      </c>
      <c r="C29" s="753"/>
      <c r="D29" s="753"/>
      <c r="E29" s="753"/>
      <c r="F29" s="753"/>
      <c r="G29" s="753"/>
      <c r="H29" s="754"/>
    </row>
    <row r="30" spans="2:8" x14ac:dyDescent="0.2">
      <c r="B30" s="755"/>
      <c r="C30" s="685"/>
      <c r="D30" s="685"/>
      <c r="E30" s="685"/>
      <c r="F30" s="685"/>
      <c r="G30" s="685"/>
      <c r="H30" s="756"/>
    </row>
    <row r="31" spans="2:8" x14ac:dyDescent="0.2">
      <c r="B31" s="757"/>
      <c r="C31" s="758"/>
      <c r="D31" s="758"/>
      <c r="E31" s="758"/>
      <c r="F31" s="758"/>
      <c r="G31" s="758"/>
      <c r="H31" s="759"/>
    </row>
    <row r="32" spans="2:8" x14ac:dyDescent="0.2">
      <c r="B32" s="755" t="s">
        <v>134</v>
      </c>
      <c r="C32" s="685"/>
      <c r="D32" s="685"/>
      <c r="E32" s="685"/>
      <c r="F32" s="685"/>
      <c r="G32" s="685"/>
      <c r="H32" s="756"/>
    </row>
    <row r="33" spans="2:8" x14ac:dyDescent="0.2">
      <c r="B33" s="755"/>
      <c r="C33" s="685"/>
      <c r="D33" s="685"/>
      <c r="E33" s="685"/>
      <c r="F33" s="685"/>
      <c r="G33" s="685"/>
      <c r="H33" s="756"/>
    </row>
    <row r="34" spans="2:8" x14ac:dyDescent="0.2">
      <c r="B34" s="757"/>
      <c r="C34" s="758"/>
      <c r="D34" s="758"/>
      <c r="E34" s="758"/>
      <c r="F34" s="758"/>
      <c r="G34" s="758"/>
      <c r="H34" s="759"/>
    </row>
    <row r="35" spans="2:8" ht="12.75" thickBot="1" x14ac:dyDescent="0.25">
      <c r="B35" s="775" t="s">
        <v>135</v>
      </c>
      <c r="C35" s="776"/>
      <c r="D35" s="776"/>
      <c r="E35" s="776"/>
      <c r="F35" s="776"/>
      <c r="G35" s="776"/>
      <c r="H35" s="777"/>
    </row>
    <row r="36" spans="2:8" ht="12.75" thickBot="1" x14ac:dyDescent="0.25">
      <c r="B36" s="749" t="s">
        <v>136</v>
      </c>
      <c r="C36" s="750"/>
      <c r="D36" s="750"/>
      <c r="E36" s="750"/>
      <c r="F36" s="750"/>
      <c r="G36" s="750"/>
      <c r="H36" s="751"/>
    </row>
    <row r="37" spans="2:8" ht="12.75" thickBot="1" x14ac:dyDescent="0.25">
      <c r="B37" s="760" t="s">
        <v>137</v>
      </c>
      <c r="C37" s="761"/>
      <c r="D37" s="761"/>
      <c r="E37" s="761"/>
      <c r="F37" s="761"/>
      <c r="G37" s="762"/>
      <c r="H37" s="53" t="s">
        <v>138</v>
      </c>
    </row>
    <row r="38" spans="2:8" ht="12.75" thickBot="1" x14ac:dyDescent="0.25">
      <c r="B38" s="760" t="s">
        <v>137</v>
      </c>
      <c r="C38" s="761"/>
      <c r="D38" s="761"/>
      <c r="E38" s="761"/>
      <c r="F38" s="761"/>
      <c r="G38" s="762"/>
      <c r="H38" s="53" t="s">
        <v>138</v>
      </c>
    </row>
    <row r="39" spans="2:8" ht="12.75" thickBot="1" x14ac:dyDescent="0.25">
      <c r="B39" s="760" t="s">
        <v>137</v>
      </c>
      <c r="C39" s="761"/>
      <c r="D39" s="761"/>
      <c r="E39" s="761"/>
      <c r="F39" s="761"/>
      <c r="G39" s="762"/>
      <c r="H39" s="53" t="s">
        <v>138</v>
      </c>
    </row>
    <row r="40" spans="2:8" ht="12.75" thickBot="1" x14ac:dyDescent="0.25">
      <c r="B40" s="760" t="s">
        <v>137</v>
      </c>
      <c r="C40" s="761"/>
      <c r="D40" s="761"/>
      <c r="E40" s="761"/>
      <c r="F40" s="761"/>
      <c r="G40" s="762"/>
      <c r="H40" s="53" t="s">
        <v>138</v>
      </c>
    </row>
    <row r="41" spans="2:8" ht="12.75" thickBot="1" x14ac:dyDescent="0.25">
      <c r="B41" s="760" t="s">
        <v>137</v>
      </c>
      <c r="C41" s="761"/>
      <c r="D41" s="761"/>
      <c r="E41" s="761"/>
      <c r="F41" s="761"/>
      <c r="G41" s="762"/>
      <c r="H41" s="53" t="s">
        <v>138</v>
      </c>
    </row>
    <row r="42" spans="2:8" x14ac:dyDescent="0.2">
      <c r="B42" s="54"/>
      <c r="C42" s="54"/>
      <c r="D42" s="54"/>
      <c r="E42" s="54"/>
      <c r="F42" s="54"/>
      <c r="G42" s="54"/>
      <c r="H42" s="54"/>
    </row>
    <row r="43" spans="2:8" x14ac:dyDescent="0.2">
      <c r="B43" s="55"/>
    </row>
  </sheetData>
  <mergeCells count="42">
    <mergeCell ref="B38:G38"/>
    <mergeCell ref="B39:G39"/>
    <mergeCell ref="B40:G40"/>
    <mergeCell ref="B41:G41"/>
    <mergeCell ref="B2:H2"/>
    <mergeCell ref="B3:H3"/>
    <mergeCell ref="B18:H20"/>
    <mergeCell ref="B32:H32"/>
    <mergeCell ref="B33:H33"/>
    <mergeCell ref="B34:H34"/>
    <mergeCell ref="B35:H35"/>
    <mergeCell ref="B36:H36"/>
    <mergeCell ref="B37:G37"/>
    <mergeCell ref="B26:H26"/>
    <mergeCell ref="B27:H27"/>
    <mergeCell ref="B28:H28"/>
    <mergeCell ref="B29:H29"/>
    <mergeCell ref="B30:H30"/>
    <mergeCell ref="B31:H31"/>
    <mergeCell ref="B21:H21"/>
    <mergeCell ref="B22:H22"/>
    <mergeCell ref="B23:H23"/>
    <mergeCell ref="B24:H24"/>
    <mergeCell ref="B25:H25"/>
    <mergeCell ref="B14:H14"/>
    <mergeCell ref="C15:D15"/>
    <mergeCell ref="E15:F15"/>
    <mergeCell ref="G15:H15"/>
    <mergeCell ref="B16:C17"/>
    <mergeCell ref="D16:E17"/>
    <mergeCell ref="F16:H16"/>
    <mergeCell ref="F17:H17"/>
    <mergeCell ref="B10:H10"/>
    <mergeCell ref="B11:H12"/>
    <mergeCell ref="C13:D13"/>
    <mergeCell ref="E13:F13"/>
    <mergeCell ref="G13:H13"/>
    <mergeCell ref="B4:H4"/>
    <mergeCell ref="B5:H5"/>
    <mergeCell ref="B6:H6"/>
    <mergeCell ref="B7:H7"/>
    <mergeCell ref="B8:H9"/>
  </mergeCells>
  <printOptions horizontalCentered="1"/>
  <pageMargins left="0.25" right="0.25" top="0.25" bottom="0.2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60EDD5E2287243903B747586FF4F89" ma:contentTypeVersion="3" ma:contentTypeDescription="Create a new document." ma:contentTypeScope="" ma:versionID="b9e6727b0afbed1b7d93c607bcd97fba">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88B401-4C58-41C4-85D7-11AEBD7B0318}"/>
</file>

<file path=customXml/itemProps2.xml><?xml version="1.0" encoding="utf-8"?>
<ds:datastoreItem xmlns:ds="http://schemas.openxmlformats.org/officeDocument/2006/customXml" ds:itemID="{76B1059B-17EF-44A8-A3F4-89B0FC8ABB4F}">
  <ds:schemaRefs>
    <ds:schemaRef ds:uri="http://schemas.microsoft.com/office/2006/metadata/properties"/>
    <ds:schemaRef ds:uri="http://schemas.microsoft.com/office/2006/documentManagement/types"/>
    <ds:schemaRef ds:uri="http://schemas.microsoft.com/office/infopath/2007/PartnerControls"/>
    <ds:schemaRef ds:uri="http://purl.org/dc/terms/"/>
    <ds:schemaRef ds:uri="http://purl.org/dc/elements/1.1/"/>
    <ds:schemaRef ds:uri="http://purl.org/dc/dcmitype/"/>
    <ds:schemaRef ds:uri="http://schemas.openxmlformats.org/package/2006/metadata/core-propertie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44B9C162-2BCE-4E45-A6D6-07CAAF5A7D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27</vt:i4>
      </vt:variant>
    </vt:vector>
  </HeadingPairs>
  <TitlesOfParts>
    <vt:vector size="57" baseType="lpstr">
      <vt:lpstr>General Instructions</vt:lpstr>
      <vt:lpstr>Section A</vt:lpstr>
      <vt:lpstr>Section A - ICI</vt:lpstr>
      <vt:lpstr>Section B - Cash</vt:lpstr>
      <vt:lpstr>Section B - In-Kind</vt:lpstr>
      <vt:lpstr>Section B - Leverage</vt:lpstr>
      <vt:lpstr>Certification </vt:lpstr>
      <vt:lpstr>Sheet1</vt:lpstr>
      <vt:lpstr>FFATA Form</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Direct</vt:lpstr>
      <vt:lpstr>Work Based</vt:lpstr>
      <vt:lpstr>Supportive</vt:lpstr>
      <vt:lpstr>Other Program</vt:lpstr>
      <vt:lpstr>Indirect Costs </vt:lpstr>
      <vt:lpstr>Narrative Summary </vt:lpstr>
      <vt:lpstr>Agency Approval</vt:lpstr>
      <vt:lpstr>'Construction '!Print_Area</vt:lpstr>
      <vt:lpstr>Consultant!Print_Area</vt:lpstr>
      <vt:lpstr>'Contractual Services'!Print_Area</vt:lpstr>
      <vt:lpstr>Direct!Print_Area</vt:lpstr>
      <vt:lpstr>'Direct Administrative '!Print_Area</vt:lpstr>
      <vt:lpstr>'Equipment '!Print_Area</vt:lpstr>
      <vt:lpstr>'Fringe Benefits'!Print_Area</vt:lpstr>
      <vt:lpstr>'General Instructions'!Print_Area</vt:lpstr>
      <vt:lpstr>'Indirect Costs '!Print_Area</vt:lpstr>
      <vt:lpstr>'Miscellaneous (other) Costs '!Print_Area</vt:lpstr>
      <vt:lpstr>'Narrative Summary '!Print_Area</vt:lpstr>
      <vt:lpstr>'Occupancy '!Print_Area</vt:lpstr>
      <vt:lpstr>'Other Program'!Print_Area</vt:lpstr>
      <vt:lpstr>Personnel!Print_Area</vt:lpstr>
      <vt:lpstr>'R &amp; D '!Print_Area</vt:lpstr>
      <vt:lpstr>'Section A'!Print_Area</vt:lpstr>
      <vt:lpstr>'Section A - ICI'!Print_Area</vt:lpstr>
      <vt:lpstr>'Section B - Cash'!Print_Area</vt:lpstr>
      <vt:lpstr>'Section B - In-Kind'!Print_Area</vt:lpstr>
      <vt:lpstr>'Section B - Leverage'!Print_Area</vt:lpstr>
      <vt:lpstr>Supplies!Print_Area</vt:lpstr>
      <vt:lpstr>Supportive!Print_Area</vt:lpstr>
      <vt:lpstr>'Telecommunications '!Print_Area</vt:lpstr>
      <vt:lpstr>'Training &amp; Education'!Print_Area</vt:lpstr>
      <vt:lpstr>Travel!Print_Area</vt:lpstr>
      <vt:lpstr>'Work Based'!Print_Area</vt:lpstr>
      <vt:lpstr>'Narrative Summary '!Print_Titles</vt:lpstr>
    </vt:vector>
  </TitlesOfParts>
  <Company>GOMB User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Barr, John</dc:creator>
  <cp:lastModifiedBy>Barr, John</cp:lastModifiedBy>
  <cp:lastPrinted>2016-10-27T20:27:22Z</cp:lastPrinted>
  <dcterms:created xsi:type="dcterms:W3CDTF">2016-01-27T18:57:01Z</dcterms:created>
  <dcterms:modified xsi:type="dcterms:W3CDTF">2017-02-22T17:47:15Z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0x0101009460EDD5E2287243903B747586FF4F89</vt:lpwstr>
  </property>
</Properties>
</file>