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ildceo.net\home\chihome1\JBarr\"/>
    </mc:Choice>
  </mc:AlternateContent>
  <xr:revisionPtr revIDLastSave="0" documentId="8_{44126D4A-7A2B-4213-BBEA-CCC7A8F0ED2A}" xr6:coauthVersionLast="47" xr6:coauthVersionMax="47" xr10:uidLastSave="{00000000-0000-0000-0000-000000000000}"/>
  <workbookProtection workbookAlgorithmName="SHA-512" workbookHashValue="o4WeAOe9vXVQqWeOAxBXpZdIBS01wNf3COjhK50DOujIjg3/zmFm18s1O88OZhJ160nd73o/osZjuy2f44pOmw==" workbookSaltValue="WZRDH+UFEyvbbVvwTFfNbQ==" workbookSpinCount="100000" lockStructure="1"/>
  <bookViews>
    <workbookView xWindow="-120" yWindow="-120" windowWidth="20730" windowHeight="11160" tabRatio="952" activeTab="1" xr2:uid="{00000000-000D-0000-FFFF-FFFF00000000}"/>
  </bookViews>
  <sheets>
    <sheet name="General Instructions" sheetId="31" r:id="rId1"/>
    <sheet name="Section A" sheetId="1" r:id="rId2"/>
    <sheet name="ICI" sheetId="33" r:id="rId3"/>
    <sheet name="Section B" sheetId="8" state="hidden"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state="hidden" r:id="rId14"/>
    <sheet name="Occupancy " sheetId="17" r:id="rId15"/>
    <sheet name="R &amp; D " sheetId="18" state="hidden" r:id="rId16"/>
    <sheet name="Telecommunications " sheetId="19" r:id="rId17"/>
    <sheet name="Training &amp; Education" sheetId="20" r:id="rId18"/>
    <sheet name="Direct Administrative " sheetId="21" r:id="rId19"/>
    <sheet name="Miscellaneous (other) Costs " sheetId="22" r:id="rId20"/>
    <sheet name="IndustryFocused" sheetId="23" r:id="rId21"/>
    <sheet name="SupportiveServices" sheetId="34"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'Construction '!$A$1:$C$18</definedName>
    <definedName name="_xlnm.Print_Area" localSheetId="12">Consultant!$A$1:$G$35</definedName>
    <definedName name="_xlnm.Print_Area" localSheetId="11">'Contractual Services'!$A$1:$C$24</definedName>
    <definedName name="_xlnm.Print_Area" localSheetId="18">'Direct Administrative '!$A$1:$G$19</definedName>
    <definedName name="_xlnm.Print_Area" localSheetId="9">'Equipment '!$A$1:$D$19</definedName>
    <definedName name="_xlnm.Print_Area" localSheetId="7">'Fringe Benefits'!$A$1:$G$21</definedName>
    <definedName name="_xlnm.Print_Area" localSheetId="0">'General Instructions'!$A$1:$P$94</definedName>
    <definedName name="_xlnm.Print_Area" localSheetId="2">ICI!$B$2:$Q$32</definedName>
    <definedName name="_xlnm.Print_Area" localSheetId="22">'Indirect Costs '!$A$1:$D$18</definedName>
    <definedName name="_xlnm.Print_Area" localSheetId="20">IndustryFocused!$A$1:$F$22</definedName>
    <definedName name="_xlnm.Print_Area" localSheetId="19">'Miscellaneous (other) Costs '!$A$1:$F$21</definedName>
    <definedName name="_xlnm.Print_Area" localSheetId="23">'Narrative Summary '!$A$1:$G$25</definedName>
    <definedName name="_xlnm.Print_Area" localSheetId="14">'Occupancy '!$A$1:$F$20</definedName>
    <definedName name="_xlnm.Print_Area" localSheetId="6">Personnel!$A$1:$G$22</definedName>
    <definedName name="_xlnm.Print_Area" localSheetId="15">'R &amp; D '!$A$1:$C$18</definedName>
    <definedName name="_xlnm.Print_Area" localSheetId="1">'Section A'!$A$1:$F$29</definedName>
    <definedName name="_xlnm.Print_Area" localSheetId="3">'Section B'!$A$1:$C$31</definedName>
    <definedName name="_xlnm.Print_Area" localSheetId="10">Supplies!$A$1:$D$22</definedName>
    <definedName name="_xlnm.Print_Area" localSheetId="21">SupportiveServices!$A$1:$F$21</definedName>
    <definedName name="_xlnm.Print_Area" localSheetId="16">'Telecommunications '!$A$1:$F$20</definedName>
    <definedName name="_xlnm.Print_Area" localSheetId="17">'Training &amp; Education'!$A$1:$F$20</definedName>
    <definedName name="_xlnm.Print_Area" localSheetId="8">Travel!$A$1:$G$21</definedName>
    <definedName name="_xlnm.Print_Titles" localSheetId="12">Consultant!$2:$2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23" l="1"/>
  <c r="F12" i="34" l="1"/>
  <c r="F11" i="34"/>
  <c r="F13" i="34" s="1"/>
  <c r="F8" i="34"/>
  <c r="F7" i="34"/>
  <c r="F6" i="34"/>
  <c r="F5" i="34"/>
  <c r="F1" i="34"/>
  <c r="D3" i="29"/>
  <c r="G25" i="15"/>
  <c r="D3" i="5"/>
  <c r="E27" i="1"/>
  <c r="F9" i="34" l="1"/>
  <c r="C27" i="1"/>
  <c r="F15" i="34" l="1"/>
  <c r="E19" i="25"/>
  <c r="G19" i="25" s="1"/>
  <c r="E24" i="1"/>
  <c r="C2" i="8"/>
  <c r="B2" i="8"/>
  <c r="O1" i="33" l="1"/>
  <c r="F1" i="33"/>
  <c r="D8" i="24" l="1"/>
  <c r="F12" i="23"/>
  <c r="F11" i="22"/>
  <c r="G9" i="21" l="1"/>
  <c r="F10" i="20"/>
  <c r="F10" i="19"/>
  <c r="D12" i="13"/>
  <c r="G8" i="15" l="1"/>
  <c r="D9" i="12"/>
  <c r="G11" i="11"/>
  <c r="G12" i="9"/>
  <c r="G11" i="10"/>
  <c r="F10" i="17"/>
  <c r="G5" i="11"/>
  <c r="G6" i="11"/>
  <c r="G7" i="11"/>
  <c r="C12" i="14" l="1"/>
  <c r="E14" i="1" s="1"/>
  <c r="E9" i="25" l="1"/>
  <c r="C10" i="18"/>
  <c r="C6" i="18"/>
  <c r="C10" i="16"/>
  <c r="C6" i="16"/>
  <c r="C16" i="14"/>
  <c r="C17" i="8" s="1"/>
  <c r="G12" i="11"/>
  <c r="G8" i="11"/>
  <c r="F13" i="25" l="1"/>
  <c r="C21" i="8"/>
  <c r="F11" i="25"/>
  <c r="C19" i="8"/>
  <c r="E13" i="25"/>
  <c r="E18" i="1"/>
  <c r="E11" i="25"/>
  <c r="E16" i="1"/>
  <c r="C18" i="14"/>
  <c r="F9" i="25"/>
  <c r="C12" i="18"/>
  <c r="C12" i="16"/>
  <c r="F1" i="23"/>
  <c r="F1" i="22"/>
  <c r="F1" i="20"/>
  <c r="F1" i="19"/>
  <c r="C1" i="18"/>
  <c r="C1" i="16"/>
  <c r="G1" i="15"/>
  <c r="C1" i="14"/>
  <c r="D1" i="12"/>
  <c r="G1" i="11"/>
  <c r="G1" i="25"/>
  <c r="G2" i="29"/>
  <c r="G3" i="29"/>
  <c r="D2" i="29"/>
  <c r="A3" i="29"/>
  <c r="B4" i="29"/>
  <c r="A2" i="29"/>
  <c r="D1" i="24"/>
  <c r="G1" i="21"/>
  <c r="F1" i="17"/>
  <c r="D1" i="13"/>
  <c r="G1" i="10"/>
  <c r="G1" i="9"/>
  <c r="G3" i="5"/>
  <c r="G2" i="5"/>
  <c r="D2" i="5"/>
  <c r="A3" i="5"/>
  <c r="A2" i="5"/>
  <c r="A2" i="8" l="1"/>
  <c r="C3" i="8"/>
  <c r="C1" i="8"/>
  <c r="G1" i="5" s="1"/>
  <c r="A1" i="8"/>
  <c r="B1" i="8"/>
  <c r="G4" i="15" l="1"/>
  <c r="G9" i="15" l="1"/>
  <c r="G10" i="15" s="1"/>
  <c r="F6" i="23" l="1"/>
  <c r="F7" i="23"/>
  <c r="F5" i="23"/>
  <c r="G5" i="10" l="1"/>
  <c r="G7" i="10"/>
  <c r="D8" i="13"/>
  <c r="D7" i="13"/>
  <c r="D6" i="13"/>
  <c r="D5" i="13"/>
  <c r="D4" i="13"/>
  <c r="G22" i="15"/>
  <c r="G21" i="15"/>
  <c r="D5" i="12"/>
  <c r="G23" i="15" l="1"/>
  <c r="F6" i="20"/>
  <c r="F5" i="17"/>
  <c r="F6" i="17"/>
  <c r="D4" i="24"/>
  <c r="F7" i="22"/>
  <c r="F6" i="22"/>
  <c r="F5" i="22"/>
  <c r="G5" i="21"/>
  <c r="F5" i="20"/>
  <c r="F5" i="19"/>
  <c r="F6" i="19"/>
  <c r="D9" i="24" l="1"/>
  <c r="D5" i="24"/>
  <c r="D6" i="24" s="1"/>
  <c r="E26" i="1" s="1"/>
  <c r="F13" i="23"/>
  <c r="F9" i="23"/>
  <c r="F10" i="23" s="1"/>
  <c r="E23" i="1" s="1"/>
  <c r="F12" i="22"/>
  <c r="F8" i="22"/>
  <c r="G10" i="21"/>
  <c r="G11" i="21" s="1"/>
  <c r="G6" i="21"/>
  <c r="G7" i="21" s="1"/>
  <c r="F7" i="20"/>
  <c r="F8" i="20" s="1"/>
  <c r="F11" i="20"/>
  <c r="F12" i="20" s="1"/>
  <c r="F7" i="19"/>
  <c r="F8" i="19" s="1"/>
  <c r="F11" i="19"/>
  <c r="F12" i="19" s="1"/>
  <c r="F11" i="17"/>
  <c r="F12" i="17" s="1"/>
  <c r="F7" i="17"/>
  <c r="G26" i="15"/>
  <c r="G27" i="15" s="1"/>
  <c r="C18" i="8" s="1"/>
  <c r="G5" i="15"/>
  <c r="D13" i="13"/>
  <c r="D14" i="13" s="1"/>
  <c r="D9" i="13"/>
  <c r="D10" i="12"/>
  <c r="D11" i="12" s="1"/>
  <c r="D6" i="12"/>
  <c r="G9" i="11"/>
  <c r="G12" i="10"/>
  <c r="G13" i="10" s="1"/>
  <c r="G8" i="10"/>
  <c r="G6" i="10"/>
  <c r="G6" i="9"/>
  <c r="G9" i="9"/>
  <c r="G13" i="9"/>
  <c r="G14" i="9" s="1"/>
  <c r="G8" i="9"/>
  <c r="G7" i="9"/>
  <c r="F16" i="25" l="1"/>
  <c r="C24" i="8"/>
  <c r="F15" i="25"/>
  <c r="C23" i="8"/>
  <c r="F14" i="25"/>
  <c r="C22" i="8"/>
  <c r="F12" i="25"/>
  <c r="C20" i="8"/>
  <c r="F8" i="25"/>
  <c r="C16" i="8"/>
  <c r="F7" i="25"/>
  <c r="C15" i="8"/>
  <c r="F5" i="25"/>
  <c r="C13" i="8"/>
  <c r="F4" i="25"/>
  <c r="C12" i="8"/>
  <c r="E16" i="25"/>
  <c r="E21" i="1"/>
  <c r="E15" i="25"/>
  <c r="E20" i="1"/>
  <c r="E14" i="25"/>
  <c r="E19" i="1"/>
  <c r="E6" i="25"/>
  <c r="E11" i="1"/>
  <c r="E20" i="25"/>
  <c r="E18" i="25"/>
  <c r="G29" i="15"/>
  <c r="F10" i="25"/>
  <c r="F14" i="20"/>
  <c r="G13" i="21"/>
  <c r="F14" i="19"/>
  <c r="G9" i="10"/>
  <c r="E10" i="1" s="1"/>
  <c r="G10" i="9"/>
  <c r="E9" i="1" s="1"/>
  <c r="D7" i="12"/>
  <c r="E12" i="1" s="1"/>
  <c r="D10" i="13"/>
  <c r="E13" i="1" s="1"/>
  <c r="G6" i="15"/>
  <c r="E15" i="1" s="1"/>
  <c r="F8" i="17"/>
  <c r="E17" i="1" s="1"/>
  <c r="D10" i="24"/>
  <c r="F14" i="23"/>
  <c r="F13" i="22"/>
  <c r="G13" i="11"/>
  <c r="C14" i="8" s="1"/>
  <c r="F9" i="22"/>
  <c r="E22" i="1" s="1"/>
  <c r="F20" i="25" l="1"/>
  <c r="C29" i="8"/>
  <c r="F18" i="25"/>
  <c r="C26" i="8"/>
  <c r="F17" i="25"/>
  <c r="C25" i="8"/>
  <c r="E17" i="25"/>
  <c r="F14" i="17"/>
  <c r="E12" i="25"/>
  <c r="G12" i="15"/>
  <c r="E10" i="25"/>
  <c r="D16" i="13"/>
  <c r="E8" i="25"/>
  <c r="D13" i="12"/>
  <c r="E7" i="25"/>
  <c r="G15" i="11"/>
  <c r="F6" i="25"/>
  <c r="G15" i="10"/>
  <c r="E5" i="25"/>
  <c r="G16" i="9"/>
  <c r="E4" i="25"/>
  <c r="D12" i="24"/>
  <c r="F16" i="23"/>
  <c r="F15" i="22"/>
  <c r="C9" i="8"/>
  <c r="G5" i="25" l="1"/>
  <c r="G18" i="25"/>
  <c r="G20" i="25"/>
  <c r="G17" i="25"/>
  <c r="G11" i="25" l="1"/>
  <c r="G9" i="25"/>
  <c r="G4" i="25"/>
  <c r="G10" i="25"/>
  <c r="G16" i="25"/>
  <c r="G15" i="25"/>
  <c r="G14" i="25"/>
  <c r="G12" i="25"/>
  <c r="G8" i="25"/>
  <c r="G7" i="25"/>
  <c r="E25" i="1" l="1"/>
  <c r="E29" i="1" s="1"/>
  <c r="E6" i="1" s="1"/>
  <c r="C28" i="8"/>
  <c r="C31" i="8" s="1"/>
  <c r="F24" i="25"/>
  <c r="G13" i="25"/>
  <c r="I24" i="25" l="1"/>
  <c r="G6" i="25"/>
  <c r="G25" i="25" s="1"/>
  <c r="E23" i="25"/>
  <c r="I23" i="25" l="1"/>
  <c r="A10" i="29"/>
  <c r="I25" i="25"/>
</calcChain>
</file>

<file path=xl/sharedStrings.xml><?xml version="1.0" encoding="utf-8"?>
<sst xmlns="http://schemas.openxmlformats.org/spreadsheetml/2006/main" count="603" uniqueCount="340">
  <si>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</si>
  <si>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</si>
  <si>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</si>
  <si>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</si>
  <si>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</si>
  <si>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</si>
  <si>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</si>
  <si>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</si>
  <si>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</si>
  <si>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</si>
  <si>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</si>
  <si>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</si>
  <si>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</si>
  <si>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</si>
  <si>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</si>
  <si>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</si>
  <si>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</si>
  <si>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</si>
  <si>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</si>
  <si>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</si>
  <si>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</si>
  <si>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</si>
  <si>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</si>
  <si>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</si>
  <si>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</si>
  <si>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</si>
  <si>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</si>
  <si>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</si>
  <si>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</si>
  <si>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</si>
  <si>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</si>
  <si>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</si>
  <si>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</si>
  <si>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</si>
  <si>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</si>
  <si>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</si>
  <si>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</si>
  <si>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</si>
  <si>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</si>
  <si>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</si>
  <si>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</si>
  <si>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</si>
  <si>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</si>
  <si>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</si>
  <si>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</si>
  <si>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</si>
  <si>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</si>
  <si>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</si>
  <si>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</si>
  <si>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</si>
  <si>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</si>
  <si>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</si>
  <si>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</si>
  <si>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</si>
  <si>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</si>
  <si>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</si>
  <si>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</si>
  <si>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</si>
  <si>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</si>
  <si>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</si>
  <si>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</si>
  <si>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</si>
  <si>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</si>
  <si>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</si>
  <si>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</si>
  <si>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</si>
  <si>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</si>
  <si>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</si>
  <si>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</si>
  <si>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</si>
  <si>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</si>
  <si>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</si>
  <si>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</si>
  <si>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</si>
  <si>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</si>
  <si>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</si>
  <si>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</si>
  <si>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</si>
  <si>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</si>
  <si>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</si>
  <si>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</si>
  <si>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</si>
  <si>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</si>
  <si>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</si>
  <si>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</si>
  <si>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</si>
  <si>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</si>
  <si>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</si>
  <si>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</si>
  <si>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</si>
  <si>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</si>
  <si>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</si>
  <si>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</si>
  <si>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</si>
  <si>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</si>
  <si>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</si>
  <si>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</si>
  <si>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</si>
  <si>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</si>
  <si>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</si>
  <si>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</si>
  <si>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</si>
  <si>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</si>
  <si>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</si>
  <si>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</si>
  <si>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</si>
  <si>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</si>
  <si>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</si>
  <si>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</si>
  <si>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</si>
  <si>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</si>
  <si>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</si>
  <si>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</si>
  <si>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</si>
  <si>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</si>
  <si>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</si>
  <si>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</si>
  <si>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</si>
  <si>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</si>
  <si>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</si>
  <si>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</si>
  <si>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</si>
  <si>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</si>
  <si>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</si>
  <si>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</si>
  <si>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</si>
  <si>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</si>
  <si>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</si>
  <si>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</si>
  <si>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</si>
  <si>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</si>
  <si>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</si>
  <si>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</si>
  <si>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</si>
  <si>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</si>
  <si>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</si>
  <si>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</si>
  <si>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</si>
  <si>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</si>
  <si>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</si>
  <si>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</si>
  <si>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</si>
  <si>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</si>
  <si>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</si>
  <si>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</si>
  <si>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</si>
  <si>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</si>
  <si>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</si>
  <si>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</si>
  <si>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</si>
  <si>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</si>
  <si>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</si>
  <si>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</si>
  <si>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</si>
  <si>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</si>
  <si>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</si>
  <si>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</si>
  <si>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</si>
  <si>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</si>
  <si>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</si>
  <si>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</si>
  <si>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</si>
  <si>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</si>
  <si>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</si>
  <si>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</si>
  <si>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</si>
  <si>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</si>
  <si>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</si>
  <si>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</si>
  <si>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</si>
  <si>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</si>
  <si>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</si>
  <si>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</si>
  <si>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</si>
  <si>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</si>
  <si>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</si>
  <si>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</si>
  <si>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</si>
  <si>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</si>
  <si>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</si>
  <si>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</si>
  <si>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</si>
  <si>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</si>
  <si>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</si>
  <si>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</si>
  <si>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</si>
  <si>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</si>
  <si>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</si>
  <si>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</si>
  <si>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</si>
  <si>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</si>
  <si>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</si>
  <si>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</si>
  <si>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</si>
  <si>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</si>
  <si>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</si>
  <si>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</si>
  <si>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</si>
  <si>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</si>
  <si>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</si>
  <si>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</si>
  <si>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</si>
  <si>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</si>
  <si>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</si>
  <si>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</si>
  <si>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</si>
  <si>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</si>
  <si>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</si>
  <si>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</si>
  <si>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</si>
  <si>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</si>
  <si>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</si>
  <si>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</si>
  <si>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</si>
  <si>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</si>
  <si>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</si>
  <si>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</si>
  <si>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</si>
  <si>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</si>
  <si>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</si>
  <si>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</si>
  <si>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</si>
  <si>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</si>
  <si>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</si>
  <si>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</si>
  <si>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</si>
  <si>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</si>
  <si>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</si>
  <si>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</si>
  <si>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</si>
  <si>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</si>
  <si>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</si>
  <si>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</si>
  <si>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</si>
  <si>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</si>
  <si>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</si>
  <si>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</si>
  <si>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</si>
  <si>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</si>
  <si>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</si>
  <si>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</si>
  <si>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</si>
  <si>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</si>
  <si>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</si>
  <si>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</si>
  <si>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</si>
  <si>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</si>
  <si>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</si>
  <si>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</si>
  <si>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</si>
  <si>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</si>
  <si>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</si>
  <si>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</si>
  <si>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</si>
  <si>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</si>
  <si>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</si>
  <si>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</si>
  <si>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</si>
  <si>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</si>
  <si>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</si>
  <si>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</si>
  <si>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</si>
  <si>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</si>
  <si>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</si>
  <si>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</si>
  <si>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1. Personnel (Salaries &amp; Wages)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</si>
  <si>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</si>
  <si>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</si>
  <si>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</si>
  <si>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</si>
  <si>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</si>
  <si>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</si>
  <si>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</si>
  <si>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</si>
  <si>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</si>
  <si>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</si>
  <si>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</si>
  <si>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</si>
  <si>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</si>
  <si>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</si>
  <si>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</si>
  <si>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</si>
  <si>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</si>
  <si>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</si>
  <si>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</si>
  <si>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</si>
  <si>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</si>
  <si>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</si>
  <si>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</si>
  <si>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</si>
  <si>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</si>
  <si>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</si>
  <si>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</si>
  <si>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</si>
  <si>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</si>
  <si>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</si>
  <si>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</si>
  <si>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</si>
  <si>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</si>
  <si>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</si>
  <si>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</si>
  <si>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</si>
  <si>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</si>
  <si>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</si>
  <si>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If you need to insert rows, insert them between existing rows that total up to the formula in column C</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</si>
  <si>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</si>
  <si>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</si>
  <si>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</si>
  <si>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</si>
  <si>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If you need to insert rows, insert them between existing rows that total up to the formula in column F</t>
  </si>
  <si>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</si>
  <si>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</si>
  <si>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</si>
  <si>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</si>
  <si>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</si>
  <si>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</si>
  <si>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</si>
  <si>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UEI#</t>
  </si>
  <si>
    <t>420-30-3137</t>
  </si>
  <si>
    <t>Illinois Climate Works Pre-apprenticeship Centers (“Pre-apprenticeship Centers”) throughout the State that will recruit, prescreen, and provide pre-apprenticeship skills training, for which participants can attend free of charge and receive a stipend, to create a qualified, diverse pipeline of workers prepared for careers in the construction and building trades and clean energy jobs opportunities.</t>
  </si>
  <si>
    <r>
      <rPr>
        <sz val="11"/>
        <color theme="1"/>
        <rFont val="Times New Roman"/>
        <family val="1"/>
      </rPr>
      <t>15</t>
    </r>
    <r>
      <rPr>
        <b/>
        <sz val="11"/>
        <color theme="1"/>
        <rFont val="Times New Roman"/>
        <family val="1"/>
      </rPr>
      <t xml:space="preserve">. A. </t>
    </r>
    <r>
      <rPr>
        <b/>
        <i/>
        <u/>
        <sz val="11"/>
        <color theme="1"/>
        <rFont val="Times New Roman"/>
        <family val="1"/>
      </rPr>
      <t>Industry Focused Training</t>
    </r>
  </si>
  <si>
    <r>
      <t xml:space="preserve">      B. </t>
    </r>
    <r>
      <rPr>
        <b/>
        <i/>
        <u/>
        <sz val="11"/>
        <color theme="1"/>
        <rFont val="Times New Roman"/>
        <family val="1"/>
      </rPr>
      <t>Supportive Services</t>
    </r>
  </si>
  <si>
    <r>
      <rPr>
        <b/>
        <sz val="10"/>
        <color theme="1"/>
        <rFont val="Times New Roman"/>
        <family val="1"/>
      </rPr>
      <t xml:space="preserve">15A). </t>
    </r>
    <r>
      <rPr>
        <b/>
        <u/>
        <sz val="10"/>
        <color theme="1"/>
        <rFont val="Times New Roman"/>
        <family val="1"/>
      </rPr>
      <t>Industry Focused Training</t>
    </r>
    <r>
      <rPr>
        <sz val="10"/>
        <color theme="1"/>
        <rFont val="Times New Roman"/>
        <family val="1"/>
      </rPr>
      <t>:  Curricula Costs, Instructional Delivery Costs, Work-Based Learning &amp; Practicums Costs, and Stipend Costs</t>
    </r>
  </si>
  <si>
    <r>
      <t xml:space="preserve">Total </t>
    </r>
    <r>
      <rPr>
        <b/>
        <i/>
        <u/>
        <sz val="11"/>
        <color theme="1"/>
        <rFont val="Times New Roman"/>
        <family val="1"/>
      </rPr>
      <t>Industry Focused Training</t>
    </r>
  </si>
  <si>
    <t>Curricula Costs</t>
  </si>
  <si>
    <t>Instructional Delivery Costs</t>
  </si>
  <si>
    <t>Work-Based Learning &amp; Practicums Costs</t>
  </si>
  <si>
    <t>Stipend Costs</t>
  </si>
  <si>
    <t>Wrap Around Services</t>
  </si>
  <si>
    <t>Student Support Services</t>
  </si>
  <si>
    <t>Transition Support Services</t>
  </si>
  <si>
    <r>
      <rPr>
        <b/>
        <sz val="10"/>
        <color theme="1"/>
        <rFont val="Times New Roman"/>
        <family val="1"/>
      </rPr>
      <t xml:space="preserve">15B). </t>
    </r>
    <r>
      <rPr>
        <b/>
        <u/>
        <sz val="10"/>
        <color theme="1"/>
        <rFont val="Times New Roman"/>
        <family val="1"/>
      </rPr>
      <t>Supportive Services</t>
    </r>
    <r>
      <rPr>
        <sz val="10"/>
        <color theme="1"/>
        <rFont val="Times New Roman"/>
        <family val="1"/>
      </rPr>
      <t>:  Wrap Around Services, Student Support Services, &amp; Transition Support Services</t>
    </r>
  </si>
  <si>
    <r>
      <t xml:space="preserve">Total </t>
    </r>
    <r>
      <rPr>
        <b/>
        <i/>
        <u/>
        <sz val="11"/>
        <color theme="1"/>
        <rFont val="Times New Roman"/>
        <family val="1"/>
      </rPr>
      <t>Supportive Services</t>
    </r>
  </si>
  <si>
    <r>
      <rPr>
        <b/>
        <u/>
        <sz val="10"/>
        <color theme="1"/>
        <rFont val="Times New Roman"/>
        <family val="1"/>
      </rPr>
      <t>Supportive Services</t>
    </r>
    <r>
      <rPr>
        <b/>
        <sz val="10"/>
        <color theme="1"/>
        <rFont val="Times New Roman"/>
        <family val="1"/>
      </rPr>
      <t xml:space="preserve"> Narrative (State): </t>
    </r>
  </si>
  <si>
    <r>
      <rPr>
        <b/>
        <u/>
        <sz val="10"/>
        <color theme="1"/>
        <rFont val="Times New Roman"/>
        <family val="1"/>
      </rPr>
      <t>Supportive Services</t>
    </r>
    <r>
      <rPr>
        <b/>
        <sz val="10"/>
        <color theme="1"/>
        <rFont val="Times New Roman"/>
        <family val="1"/>
      </rPr>
      <t xml:space="preserve"> Narrative (Non-State) </t>
    </r>
    <r>
      <rPr>
        <i/>
        <sz val="10"/>
        <color theme="1"/>
        <rFont val="Times New Roman"/>
        <family val="1"/>
      </rPr>
      <t xml:space="preserve">i.e. "Match" or "Other Funding" </t>
    </r>
  </si>
  <si>
    <r>
      <rPr>
        <b/>
        <u/>
        <sz val="10"/>
        <color theme="1"/>
        <rFont val="Times New Roman"/>
        <family val="1"/>
      </rPr>
      <t>Industry Focused Training</t>
    </r>
    <r>
      <rPr>
        <b/>
        <sz val="10"/>
        <color theme="1"/>
        <rFont val="Times New Roman"/>
        <family val="1"/>
      </rPr>
      <t xml:space="preserve"> Narrative (State): </t>
    </r>
  </si>
  <si>
    <r>
      <rPr>
        <b/>
        <u/>
        <sz val="10"/>
        <color theme="1"/>
        <rFont val="Times New Roman"/>
        <family val="1"/>
      </rPr>
      <t>Industry Focused Training</t>
    </r>
    <r>
      <rPr>
        <b/>
        <sz val="10"/>
        <color theme="1"/>
        <rFont val="Times New Roman"/>
        <family val="1"/>
      </rPr>
      <t xml:space="preserve"> Narrative (Non-State) </t>
    </r>
    <r>
      <rPr>
        <i/>
        <sz val="10"/>
        <color theme="1"/>
        <rFont val="Times New Roman"/>
        <family val="1"/>
      </rPr>
      <t xml:space="preserve">i.e. "Match" or "Other Funding" </t>
    </r>
  </si>
  <si>
    <t>15A. Industry Focused Training</t>
  </si>
  <si>
    <t>15B. Supportive Services</t>
  </si>
  <si>
    <t>3137-2538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</si>
</sst>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5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s>
  <fills count="10">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7">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cellStyleXfs>
  <cellXfs count="53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17"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3" fillId="2" borderId="17" xfId="0" applyFont="1" applyFill="1" applyBorder="1" applyAlignment="1">
      <alignment horizontal="left" vertical="center" wrapText="1"/>
    </xf>
    <xf numFmtId="44" fontId="23" fillId="0" borderId="0" xfId="1" applyFont="1" applyBorder="1"/>
    <xf numFmtId="44" fontId="0"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26" fillId="0" borderId="0" xfId="0" applyFont="1" applyBorder="1" applyAlignment="1" applyProtection="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7"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3" fillId="0" borderId="8" xfId="0" applyFont="1" applyBorder="1" applyAlignment="1" applyProtection="1">
      <alignment horizontal="left" vertical="top"/>
      <protection locked="0"/>
    </xf>
    <xf numFmtId="0" fontId="25" fillId="0" borderId="0" xfId="0" applyFont="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44" fontId="22" fillId="0" borderId="14" xfId="1" applyFont="1" applyBorder="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6" fillId="0" borderId="0" xfId="0" applyFont="1" applyBorder="1" applyAlignment="1" applyProtection="1">
      <protection locked="0"/>
    </xf>
    <xf numFmtId="0" fontId="25" fillId="0" borderId="0" xfId="0" applyFont="1" applyBorder="1" applyAlignment="1" applyProtection="1">
      <alignment horizontal="center" vertical="top" wrapText="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9" fontId="23" fillId="0" borderId="0" xfId="0" applyNumberFormat="1" applyFont="1" applyBorder="1" applyAlignment="1" applyProtection="1">
      <alignment horizontal="right"/>
      <protection locked="0"/>
    </xf>
    <xf numFmtId="0" fontId="25" fillId="0" borderId="0" xfId="0" applyFont="1" applyBorder="1" applyAlignment="1" applyProtection="1">
      <alignment horizontal="left" vertical="top" wrapText="1"/>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43" fontId="2" fillId="0" borderId="0" xfId="0" applyNumberFormat="1" applyFont="1" applyBorder="1"/>
    <xf numFmtId="43" fontId="12" fillId="0" borderId="0" xfId="0" applyNumberFormat="1" applyFont="1" applyBorder="1"/>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53" fillId="0" borderId="0" xfId="5" applyFill="1" applyBorder="1"/>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4" fillId="0" borderId="17" xfId="0" applyFont="1" applyBorder="1" applyAlignment="1">
      <alignment horizontal="center" vertical="center" wrapText="1"/>
    </xf>
    <xf numFmtId="44" fontId="38" fillId="0" borderId="14" xfId="1" applyFont="1" applyBorder="1" applyAlignment="1">
      <alignment horizontal="left"/>
    </xf>
    <xf numFmtId="44" fontId="17" fillId="0" borderId="14" xfId="1" applyFont="1" applyBorder="1"/>
    <xf numFmtId="44" fontId="26" fillId="0" borderId="14" xfId="1" applyFont="1" applyBorder="1" applyProtection="1">
      <protection locked="0"/>
    </xf>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protection locked="0"/>
    </xf>
    <xf numFmtId="0" fontId="3" fillId="0" borderId="8" xfId="0" applyFont="1" applyBorder="1" applyAlignment="1" applyProtection="1">
      <alignment vertical="top"/>
    </xf>
    <xf numFmtId="14" fontId="44"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5" fillId="8" borderId="0" xfId="6" applyBorder="1" applyAlignment="1">
      <alignment vertical="center"/>
    </xf>
    <xf numFmtId="0" fontId="22"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17" fillId="9" borderId="0" xfId="0" applyFont="1" applyFill="1" applyBorder="1" applyAlignment="1" applyProtection="1">
      <alignment horizontal="right"/>
    </xf>
    <xf numFmtId="44" fontId="23" fillId="9" borderId="0" xfId="1" applyFont="1" applyFill="1" applyBorder="1" applyProtection="1"/>
    <xf numFmtId="0" fontId="22" fillId="9" borderId="0" xfId="0" applyFont="1" applyFill="1" applyBorder="1" applyAlignment="1" applyProtection="1">
      <alignment horizontal="left" vertical="top" wrapText="1"/>
    </xf>
    <xf numFmtId="0" fontId="22" fillId="9" borderId="0" xfId="0" applyFont="1" applyFill="1" applyBorder="1" applyAlignment="1" applyProtection="1">
      <alignment horizontal="center"/>
    </xf>
    <xf numFmtId="44" fontId="22" fillId="9" borderId="0" xfId="0" applyNumberFormat="1" applyFont="1" applyFill="1" applyBorder="1" applyProtection="1"/>
    <xf numFmtId="44" fontId="23" fillId="9" borderId="14" xfId="1" applyFont="1" applyFill="1" applyBorder="1" applyProtection="1"/>
    <xf numFmtId="0" fontId="2" fillId="9" borderId="0" xfId="0" applyFont="1" applyFill="1" applyBorder="1" applyProtection="1"/>
    <xf numFmtId="0" fontId="3" fillId="9" borderId="8" xfId="0" applyFont="1" applyFill="1" applyBorder="1" applyAlignment="1" applyProtection="1">
      <alignment vertical="top"/>
    </xf>
    <xf numFmtId="0" fontId="22" fillId="9" borderId="9" xfId="0" applyFont="1" applyFill="1" applyBorder="1" applyAlignment="1" applyProtection="1">
      <alignment vertical="top"/>
    </xf>
    <xf numFmtId="0" fontId="22" fillId="9" borderId="10" xfId="0" applyFont="1" applyFill="1" applyBorder="1" applyAlignment="1" applyProtection="1">
      <alignment vertical="top"/>
    </xf>
    <xf numFmtId="0" fontId="0" fillId="0" borderId="0" xfId="0" applyProtection="1"/>
    <xf numFmtId="6" fontId="25" fillId="0" borderId="0" xfId="0" applyNumberFormat="1" applyFont="1" applyAlignment="1" applyProtection="1">
      <alignment horizontal="left"/>
    </xf>
    <xf numFmtId="0" fontId="25" fillId="9" borderId="0" xfId="0" applyFont="1" applyFill="1" applyBorder="1" applyAlignment="1" applyProtection="1">
      <alignment horizontal="left" vertical="top" wrapText="1"/>
    </xf>
    <xf numFmtId="44" fontId="2" fillId="9" borderId="0" xfId="0" applyNumberFormat="1" applyFont="1" applyFill="1" applyBorder="1" applyProtection="1"/>
    <xf numFmtId="10" fontId="2" fillId="9" borderId="0" xfId="0" applyNumberFormat="1" applyFont="1" applyFill="1" applyBorder="1" applyProtection="1"/>
    <xf numFmtId="0" fontId="26" fillId="9" borderId="0" xfId="0" applyFont="1" applyFill="1" applyBorder="1" applyAlignment="1" applyProtection="1">
      <alignment horizontal="left" vertical="top" wrapText="1"/>
    </xf>
    <xf numFmtId="44" fontId="17" fillId="9" borderId="0" xfId="1" applyFont="1" applyFill="1" applyBorder="1"/>
    <xf numFmtId="44" fontId="17" fillId="9" borderId="14" xfId="1" applyFont="1" applyFill="1" applyBorder="1"/>
    <xf numFmtId="0" fontId="26" fillId="9" borderId="0" xfId="0" applyFont="1" applyFill="1" applyBorder="1"/>
    <xf numFmtId="0" fontId="25" fillId="9" borderId="0" xfId="0" applyFont="1" applyFill="1" applyBorder="1"/>
    <xf numFmtId="0" fontId="0" fillId="9" borderId="0" xfId="0" applyFill="1" applyBorder="1"/>
    <xf numFmtId="44" fontId="38" fillId="9" borderId="0" xfId="1" applyFont="1" applyFill="1" applyBorder="1" applyAlignment="1">
      <alignment horizontal="left"/>
    </xf>
    <xf numFmtId="0" fontId="26" fillId="9" borderId="0" xfId="0" applyFont="1" applyFill="1" applyBorder="1" applyAlignment="1"/>
    <xf numFmtId="0" fontId="3" fillId="9" borderId="9" xfId="0" applyFont="1" applyFill="1" applyBorder="1" applyAlignment="1" applyProtection="1">
      <alignment vertical="top"/>
    </xf>
    <xf numFmtId="0" fontId="22" fillId="9" borderId="0" xfId="0" applyFont="1" applyFill="1" applyBorder="1" applyAlignment="1" applyProtection="1">
      <alignment vertical="top"/>
    </xf>
    <xf numFmtId="44" fontId="25" fillId="9" borderId="0" xfId="1" applyFont="1" applyFill="1" applyBorder="1" applyProtection="1"/>
    <xf numFmtId="0" fontId="25" fillId="9" borderId="0" xfId="0" applyFont="1" applyFill="1" applyBorder="1" applyAlignment="1" applyProtection="1">
      <alignment horizontal="center"/>
    </xf>
    <xf numFmtId="9" fontId="25" fillId="9" borderId="0" xfId="0" applyNumberFormat="1" applyFont="1" applyFill="1" applyBorder="1" applyAlignment="1" applyProtection="1">
      <alignment horizontal="center"/>
    </xf>
    <xf numFmtId="44" fontId="26" fillId="9" borderId="0" xfId="1" applyFont="1" applyFill="1" applyBorder="1" applyProtection="1"/>
    <xf numFmtId="0" fontId="22" fillId="9" borderId="0" xfId="0" applyFont="1" applyFill="1" applyBorder="1" applyAlignment="1" applyProtection="1"/>
    <xf numFmtId="44" fontId="26" fillId="9" borderId="14" xfId="1" applyFont="1" applyFill="1" applyBorder="1" applyProtection="1"/>
    <xf numFmtId="0" fontId="22" fillId="9" borderId="0" xfId="0" applyFont="1" applyFill="1" applyBorder="1" applyProtection="1"/>
    <xf numFmtId="44" fontId="22" fillId="9" borderId="0" xfId="1" applyFont="1" applyFill="1" applyBorder="1" applyProtection="1"/>
    <xf numFmtId="0" fontId="0" fillId="0" borderId="0" xfId="0" applyBorder="1" applyProtection="1"/>
    <xf numFmtId="0" fontId="13" fillId="9" borderId="17" xfId="0" applyFont="1" applyFill="1" applyBorder="1" applyAlignment="1" applyProtection="1">
      <alignment vertical="center" wrapText="1"/>
    </xf>
    <xf numFmtId="0" fontId="13" fillId="9" borderId="17" xfId="0" applyFont="1" applyFill="1" applyBorder="1" applyAlignment="1" applyProtection="1">
      <alignment horizontal="center" vertical="center" wrapText="1"/>
    </xf>
    <xf numFmtId="0" fontId="13" fillId="9" borderId="17" xfId="0" applyFont="1" applyFill="1" applyBorder="1" applyAlignment="1" applyProtection="1">
      <alignment horizontal="left" vertical="center"/>
    </xf>
    <xf numFmtId="0" fontId="30" fillId="0" borderId="0" xfId="0" applyFont="1" applyProtection="1"/>
    <xf numFmtId="0" fontId="13" fillId="9" borderId="17" xfId="0" applyFont="1" applyFill="1" applyBorder="1" applyAlignment="1" applyProtection="1">
      <alignment horizontal="left" vertical="center" wrapText="1"/>
    </xf>
    <xf numFmtId="0" fontId="13" fillId="9" borderId="17" xfId="0" applyFont="1" applyFill="1" applyBorder="1" applyAlignment="1" applyProtection="1">
      <alignment vertical="center"/>
    </xf>
    <xf numFmtId="0" fontId="13" fillId="9" borderId="18" xfId="0" applyFont="1" applyFill="1" applyBorder="1" applyAlignment="1" applyProtection="1">
      <alignment horizontal="center" vertical="center" wrapText="1"/>
    </xf>
    <xf numFmtId="0" fontId="28" fillId="9" borderId="18" xfId="0" applyFont="1" applyFill="1" applyBorder="1" applyAlignment="1" applyProtection="1">
      <alignment horizontal="center" vertical="center"/>
    </xf>
    <xf numFmtId="0" fontId="13" fillId="9" borderId="18" xfId="0" applyFont="1" applyFill="1" applyBorder="1" applyAlignment="1" applyProtection="1">
      <alignment horizontal="center" vertical="center"/>
    </xf>
    <xf numFmtId="0" fontId="13" fillId="9" borderId="17" xfId="0" applyNumberFormat="1" applyFont="1" applyFill="1" applyBorder="1" applyAlignment="1" applyProtection="1">
      <alignment horizontal="center" vertical="center"/>
    </xf>
    <xf numFmtId="44" fontId="37" fillId="9" borderId="17" xfId="0" applyNumberFormat="1" applyFont="1" applyFill="1" applyBorder="1" applyAlignment="1" applyProtection="1">
      <alignment horizontal="center" vertical="center"/>
    </xf>
    <xf numFmtId="44" fontId="37" fillId="9" borderId="21" xfId="0" applyNumberFormat="1" applyFont="1" applyFill="1" applyBorder="1" applyProtection="1"/>
    <xf numFmtId="0" fontId="12" fillId="9" borderId="17" xfId="0" applyFont="1" applyFill="1" applyBorder="1" applyProtection="1"/>
    <xf numFmtId="165" fontId="37" fillId="9" borderId="17" xfId="0" applyNumberFormat="1" applyFont="1" applyFill="1" applyBorder="1" applyAlignment="1" applyProtection="1">
      <alignment horizontal="center"/>
    </xf>
    <xf numFmtId="44" fontId="37" fillId="9" borderId="17" xfId="0" applyNumberFormat="1" applyFont="1" applyFill="1" applyBorder="1" applyProtection="1"/>
    <xf numFmtId="0" fontId="37" fillId="9" borderId="17" xfId="0" applyFont="1" applyFill="1" applyBorder="1" applyAlignment="1" applyProtection="1">
      <alignment horizontal="center"/>
    </xf>
    <xf numFmtId="0" fontId="13" fillId="9" borderId="17" xfId="0" applyFont="1" applyFill="1" applyBorder="1" applyProtection="1"/>
    <xf numFmtId="0" fontId="37" fillId="9" borderId="17" xfId="0" applyFont="1" applyFill="1" applyBorder="1" applyAlignment="1" applyProtection="1">
      <alignment horizontal="center" vertical="center"/>
    </xf>
    <xf numFmtId="0" fontId="12" fillId="9" borderId="17" xfId="2" applyFont="1" applyFill="1" applyBorder="1" applyAlignment="1" applyProtection="1">
      <alignment vertical="center" wrapText="1"/>
    </xf>
    <xf numFmtId="0" fontId="37" fillId="9" borderId="17" xfId="0" applyNumberFormat="1" applyFont="1" applyFill="1" applyBorder="1" applyProtection="1"/>
    <xf numFmtId="0" fontId="3" fillId="9" borderId="17" xfId="0" applyFont="1" applyFill="1" applyBorder="1" applyAlignment="1" applyProtection="1">
      <alignment horizontal="left" vertical="center" wrapText="1"/>
    </xf>
    <xf numFmtId="42" fontId="51" fillId="9" borderId="17" xfId="3" applyNumberFormat="1" applyFont="1" applyFill="1" applyBorder="1" applyAlignment="1" applyProtection="1">
      <alignment horizontal="left" vertical="center" wrapText="1"/>
    </xf>
    <xf numFmtId="9" fontId="23" fillId="9" borderId="0" xfId="0" applyNumberFormat="1" applyFont="1" applyFill="1" applyBorder="1" applyAlignment="1" applyProtection="1">
      <alignment horizontal="right"/>
    </xf>
    <xf numFmtId="0" fontId="31" fillId="9" borderId="0" xfId="0" applyFont="1" applyFill="1" applyBorder="1" applyAlignment="1" applyProtection="1">
      <alignment horizontal="right"/>
    </xf>
    <xf numFmtId="0" fontId="0" fillId="9" borderId="0" xfId="0" applyFill="1" applyBorder="1" applyProtection="1"/>
    <xf numFmtId="0" fontId="24" fillId="9" borderId="17" xfId="0" applyFont="1" applyFill="1" applyBorder="1" applyAlignment="1" applyProtection="1">
      <alignment horizontal="center" vertical="center" wrapText="1"/>
    </xf>
    <xf numFmtId="0" fontId="25" fillId="9" borderId="9" xfId="0" applyFont="1" applyFill="1" applyBorder="1" applyAlignment="1" applyProtection="1">
      <alignment horizontal="left" vertical="top" wrapText="1"/>
    </xf>
    <xf numFmtId="0" fontId="22" fillId="9" borderId="9" xfId="0" applyFont="1" applyFill="1" applyBorder="1" applyAlignment="1" applyProtection="1">
      <alignment horizontal="left" vertical="top" wrapText="1"/>
    </xf>
    <xf numFmtId="44" fontId="2" fillId="9" borderId="0" xfId="1" applyFont="1" applyFill="1" applyBorder="1" applyProtection="1"/>
    <xf numFmtId="44" fontId="2" fillId="9" borderId="14" xfId="1" applyFont="1" applyFill="1" applyBorder="1" applyProtection="1"/>
    <xf numFmtId="44" fontId="0" fillId="9" borderId="0" xfId="1" applyFont="1" applyFill="1" applyBorder="1" applyProtection="1"/>
    <xf numFmtId="44" fontId="22" fillId="9" borderId="14" xfId="1" applyFont="1" applyFill="1" applyBorder="1" applyProtection="1"/>
    <xf numFmtId="0" fontId="0" fillId="9" borderId="0" xfId="0" applyFill="1" applyBorder="1" applyAlignment="1" applyProtection="1">
      <alignment horizontal="left" vertical="top" wrapText="1"/>
    </xf>
    <xf numFmtId="44" fontId="19" fillId="9" borderId="0" xfId="1" applyFont="1" applyFill="1" applyBorder="1" applyProtection="1"/>
    <xf numFmtId="0" fontId="31" fillId="9" borderId="9" xfId="0" applyFont="1" applyFill="1" applyBorder="1" applyAlignment="1" applyProtection="1">
      <alignment vertical="top"/>
    </xf>
    <xf numFmtId="0" fontId="31" fillId="9" borderId="10" xfId="0" applyFont="1" applyFill="1" applyBorder="1" applyAlignment="1" applyProtection="1">
      <alignment vertical="top"/>
    </xf>
    <xf numFmtId="0" fontId="24" fillId="9" borderId="19" xfId="0" applyFont="1" applyFill="1" applyBorder="1" applyAlignment="1" applyProtection="1">
      <alignment horizontal="center" vertical="center" wrapText="1"/>
    </xf>
    <xf numFmtId="0" fontId="17" fillId="9" borderId="0" xfId="0" applyFont="1" applyFill="1" applyBorder="1" applyAlignment="1" applyProtection="1"/>
    <xf numFmtId="0" fontId="0" fillId="9" borderId="10" xfId="0" applyFill="1" applyBorder="1" applyProtection="1"/>
    <xf numFmtId="0" fontId="22" fillId="9" borderId="0" xfId="0" applyNumberFormat="1" applyFont="1" applyFill="1" applyBorder="1" applyAlignment="1" applyProtection="1">
      <alignment horizontal="center"/>
    </xf>
    <xf numFmtId="42" fontId="0" fillId="9" borderId="0" xfId="0" applyNumberFormat="1" applyFill="1" applyBorder="1" applyProtection="1"/>
    <xf numFmtId="0" fontId="0" fillId="9" borderId="0" xfId="0" applyFill="1" applyBorder="1" applyAlignment="1" applyProtection="1">
      <alignment vertical="top"/>
    </xf>
    <xf numFmtId="44" fontId="25" fillId="9" borderId="0" xfId="0" applyNumberFormat="1" applyFont="1" applyFill="1" applyBorder="1" applyProtection="1"/>
    <xf numFmtId="0" fontId="2" fillId="9" borderId="0" xfId="0" applyFont="1" applyFill="1" applyBorder="1" applyAlignment="1" applyProtection="1">
      <alignment horizontal="center"/>
    </xf>
    <xf numFmtId="0" fontId="25" fillId="9" borderId="0" xfId="0" applyFont="1" applyFill="1" applyBorder="1" applyAlignment="1" applyProtection="1">
      <alignment horizontal="center" vertical="top" wrapText="1"/>
    </xf>
    <xf numFmtId="0" fontId="25" fillId="0" borderId="0" xfId="0" applyFont="1" applyBorder="1" applyProtection="1"/>
    <xf numFmtId="0" fontId="26" fillId="0" borderId="0" xfId="0" applyFont="1" applyBorder="1" applyProtection="1"/>
    <xf numFmtId="0" fontId="22" fillId="9" borderId="0" xfId="0" applyFont="1" applyFill="1" applyBorder="1" applyAlignment="1" applyProtection="1">
      <alignment horizontal="left" wrapText="1"/>
    </xf>
    <xf numFmtId="10" fontId="22" fillId="9" borderId="0" xfId="0" applyNumberFormat="1" applyFont="1" applyFill="1" applyBorder="1" applyProtection="1"/>
    <xf numFmtId="9" fontId="25" fillId="9" borderId="0" xfId="4" applyFont="1" applyFill="1" applyBorder="1" applyAlignment="1" applyProtection="1">
      <alignment horizontal="center"/>
    </xf>
    <xf numFmtId="0" fontId="22" fillId="9" borderId="0" xfId="0" applyFont="1" applyFill="1" applyBorder="1" applyAlignment="1" applyProtection="1">
      <alignment horizontal="left"/>
    </xf>
    <xf numFmtId="0" fontId="22" fillId="9" borderId="0" xfId="0" applyNumberFormat="1" applyFont="1" applyFill="1" applyBorder="1" applyAlignment="1" applyProtection="1">
      <alignment horizontal="left"/>
    </xf>
    <xf numFmtId="42" fontId="22" fillId="9" borderId="0" xfId="0" applyNumberFormat="1" applyFont="1" applyFill="1" applyBorder="1" applyProtection="1"/>
    <xf numFmtId="0" fontId="13" fillId="7" borderId="8" xfId="0" applyFont="1" applyFill="1" applyBorder="1" applyAlignment="1" applyProtection="1">
      <alignment horizontal="left" vertical="top" wrapText="1"/>
      <protection locked="0"/>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46" fillId="0" borderId="0" xfId="0" applyFont="1" applyBorder="1" applyAlignment="1">
      <alignment horizontal="center" vertical="top" wrapText="1"/>
    </xf>
    <xf numFmtId="0" fontId="16" fillId="0" borderId="0" xfId="0" applyFont="1" applyBorder="1" applyAlignment="1">
      <alignment horizontal="left" vertical="center" wrapText="1"/>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12" fillId="9" borderId="17" xfId="0" applyFont="1" applyFill="1" applyBorder="1" applyAlignment="1">
      <alignment horizontal="left"/>
    </xf>
    <xf numFmtId="0" fontId="37" fillId="0" borderId="17" xfId="0" applyFont="1" applyBorder="1" applyAlignment="1">
      <alignment horizontal="center" vertical="center"/>
    </xf>
    <xf numFmtId="0" fontId="37"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7" fillId="0" borderId="17" xfId="0" applyNumberFormat="1" applyFont="1" applyBorder="1" applyAlignment="1">
      <alignment horizontal="center"/>
    </xf>
    <xf numFmtId="0" fontId="37" fillId="0" borderId="17" xfId="0" applyFont="1" applyBorder="1" applyAlignment="1">
      <alignment horizontal="center"/>
    </xf>
    <xf numFmtId="0" fontId="37" fillId="9" borderId="17" xfId="0"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0" fontId="13" fillId="0"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7" fillId="0" borderId="17" xfId="0" applyNumberFormat="1" applyFont="1" applyBorder="1" applyAlignment="1">
      <alignment horizontal="center"/>
    </xf>
    <xf numFmtId="44" fontId="37" fillId="9" borderId="17" xfId="0" applyNumberFormat="1" applyFont="1" applyFill="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165" fontId="57" fillId="0" borderId="8" xfId="0" applyNumberFormat="1" applyFont="1" applyBorder="1" applyAlignment="1">
      <alignment horizontal="center"/>
    </xf>
    <xf numFmtId="165" fontId="57" fillId="0" borderId="10" xfId="0" applyNumberFormat="1" applyFont="1" applyBorder="1" applyAlignment="1">
      <alignment horizontal="center"/>
    </xf>
    <xf numFmtId="165" fontId="57" fillId="0" borderId="13" xfId="0" applyNumberFormat="1" applyFont="1" applyBorder="1" applyAlignment="1">
      <alignment horizontal="center"/>
    </xf>
    <xf numFmtId="165" fontId="57" fillId="0" borderId="15" xfId="0" applyNumberFormat="1" applyFont="1" applyBorder="1" applyAlignment="1">
      <alignment horizontal="center"/>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5"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9" borderId="19" xfId="2" applyFont="1" applyFill="1" applyBorder="1" applyAlignment="1" applyProtection="1">
      <alignment horizontal="left" vertical="center" wrapText="1"/>
    </xf>
    <xf numFmtId="0" fontId="12" fillId="9" borderId="16" xfId="2" applyFont="1" applyFill="1" applyBorder="1" applyAlignment="1" applyProtection="1">
      <alignment horizontal="left" vertical="center" wrapText="1"/>
    </xf>
    <xf numFmtId="0" fontId="39" fillId="9" borderId="19" xfId="0" applyFont="1" applyFill="1" applyBorder="1" applyAlignment="1" applyProtection="1">
      <alignment horizontal="center" vertical="center"/>
    </xf>
    <xf numFmtId="0" fontId="39" fillId="9" borderId="16" xfId="0" applyFont="1" applyFill="1" applyBorder="1" applyAlignment="1" applyProtection="1">
      <alignment horizontal="center" vertical="center"/>
    </xf>
    <xf numFmtId="0" fontId="13" fillId="9" borderId="22" xfId="0" applyFont="1" applyFill="1" applyBorder="1" applyAlignment="1" applyProtection="1">
      <alignment horizontal="center" vertical="center" wrapText="1"/>
    </xf>
    <xf numFmtId="0" fontId="13" fillId="9" borderId="23" xfId="0" applyFont="1" applyFill="1" applyBorder="1" applyAlignment="1" applyProtection="1">
      <alignment horizontal="center" vertical="center" wrapText="1"/>
    </xf>
    <xf numFmtId="0" fontId="13" fillId="9" borderId="24" xfId="0" applyFont="1" applyFill="1" applyBorder="1" applyAlignment="1" applyProtection="1">
      <alignment horizontal="center" vertical="center" wrapText="1"/>
    </xf>
    <xf numFmtId="0" fontId="12" fillId="9" borderId="19" xfId="0" applyNumberFormat="1" applyFont="1" applyFill="1" applyBorder="1" applyAlignment="1" applyProtection="1">
      <alignment horizontal="left" wrapText="1" indent="1"/>
    </xf>
    <xf numFmtId="0" fontId="12" fillId="9" borderId="16" xfId="0" applyNumberFormat="1" applyFont="1" applyFill="1" applyBorder="1" applyAlignment="1" applyProtection="1">
      <alignment horizontal="left" wrapText="1" indent="1"/>
    </xf>
    <xf numFmtId="43" fontId="28" fillId="9" borderId="29" xfId="0" applyNumberFormat="1" applyFont="1" applyFill="1" applyBorder="1" applyAlignment="1" applyProtection="1">
      <alignment horizontal="left" vertical="center" wrapText="1"/>
    </xf>
    <xf numFmtId="43" fontId="28" fillId="9" borderId="31" xfId="0" applyNumberFormat="1" applyFont="1" applyFill="1" applyBorder="1" applyAlignment="1" applyProtection="1">
      <alignment horizontal="left" vertical="center" wrapText="1"/>
    </xf>
    <xf numFmtId="43" fontId="12" fillId="9" borderId="19" xfId="0" applyNumberFormat="1" applyFont="1" applyFill="1" applyBorder="1" applyAlignment="1" applyProtection="1">
      <alignment horizontal="left" wrapText="1" indent="2"/>
    </xf>
    <xf numFmtId="43" fontId="12" fillId="9" borderId="16" xfId="0" applyNumberFormat="1" applyFont="1" applyFill="1" applyBorder="1" applyAlignment="1" applyProtection="1">
      <alignment horizontal="left" wrapText="1" indent="2"/>
    </xf>
    <xf numFmtId="43" fontId="12" fillId="9" borderId="19" xfId="0" applyNumberFormat="1" applyFont="1" applyFill="1" applyBorder="1" applyAlignment="1" applyProtection="1">
      <alignment horizontal="left" wrapText="1" indent="1"/>
    </xf>
    <xf numFmtId="43" fontId="12" fillId="9" borderId="16" xfId="0" applyNumberFormat="1" applyFont="1" applyFill="1" applyBorder="1" applyAlignment="1" applyProtection="1">
      <alignment horizontal="left" wrapText="1" inden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9" borderId="13" xfId="0" applyFont="1" applyFill="1" applyBorder="1" applyAlignment="1" applyProtection="1">
      <alignment horizontal="left" vertical="top" wrapText="1"/>
    </xf>
    <xf numFmtId="0" fontId="25" fillId="9" borderId="14" xfId="0" applyFont="1" applyFill="1" applyBorder="1" applyAlignment="1" applyProtection="1">
      <alignment horizontal="left" vertical="top" wrapText="1"/>
    </xf>
    <xf numFmtId="0" fontId="25" fillId="9" borderId="15" xfId="0" applyFont="1" applyFill="1" applyBorder="1" applyAlignment="1" applyProtection="1">
      <alignment horizontal="left" vertical="top" wrapText="1"/>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5" fillId="9" borderId="0" xfId="0" applyFont="1" applyFill="1" applyBorder="1" applyAlignment="1" applyProtection="1">
      <alignment horizontal="left" wrapText="1"/>
    </xf>
    <xf numFmtId="0" fontId="26" fillId="9" borderId="0" xfId="0" applyFont="1" applyFill="1" applyBorder="1" applyAlignment="1" applyProtection="1">
      <alignment horizontal="left" wrapText="1"/>
    </xf>
    <xf numFmtId="0" fontId="22" fillId="9" borderId="13" xfId="0" applyFont="1" applyFill="1" applyBorder="1" applyAlignment="1" applyProtection="1">
      <alignment horizontal="left" vertical="top" wrapText="1"/>
    </xf>
    <xf numFmtId="0" fontId="22" fillId="9" borderId="14" xfId="0" applyFont="1" applyFill="1" applyBorder="1" applyAlignment="1" applyProtection="1">
      <alignment horizontal="left" vertical="top" wrapText="1"/>
    </xf>
    <xf numFmtId="0" fontId="22" fillId="9" borderId="15" xfId="0" applyFont="1" applyFill="1" applyBorder="1" applyAlignment="1" applyProtection="1">
      <alignment horizontal="left" vertical="top" wrapText="1"/>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6" fontId="25" fillId="0" borderId="0" xfId="0" applyNumberFormat="1" applyFont="1" applyAlignment="1" applyProtection="1">
      <alignment horizontal="left" vertical="center" wrapText="1"/>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9" borderId="0" xfId="0" applyFont="1" applyFill="1" applyBorder="1" applyAlignment="1" applyProtection="1">
      <alignment horizontal="left" vertical="top"/>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9" borderId="0" xfId="0" applyFont="1" applyFill="1" applyBorder="1" applyAlignment="1" applyProtection="1">
      <alignment horizontal="left" vertical="top" wrapText="1"/>
    </xf>
    <xf numFmtId="0" fontId="0" fillId="9" borderId="0" xfId="0" applyFill="1" applyBorder="1" applyAlignment="1" applyProtection="1">
      <alignment horizontal="left" vertical="top" wrapText="1"/>
    </xf>
    <xf numFmtId="0" fontId="48" fillId="9" borderId="0" xfId="0" applyFont="1" applyFill="1" applyBorder="1" applyAlignment="1" applyProtection="1">
      <alignment horizontal="center" vertical="center" wrapText="1"/>
    </xf>
    <xf numFmtId="0" fontId="27" fillId="9" borderId="14" xfId="0" applyFont="1" applyFill="1" applyBorder="1" applyAlignment="1" applyProtection="1">
      <alignment horizontal="left" vertical="center" wrapText="1"/>
    </xf>
    <xf numFmtId="44" fontId="12" fillId="0" borderId="0" xfId="0" applyNumberFormat="1" applyFont="1" applyAlignment="1">
      <alignment horizontal="center"/>
    </xf>
    <xf numFmtId="0" fontId="12" fillId="0" borderId="0" xfId="0" applyFont="1" applyAlignment="1">
      <alignment horizontal="center"/>
    </xf>
    <xf numFmtId="0" fontId="44" fillId="0" borderId="0" xfId="0" applyFont="1" applyAlignment="1">
      <alignment horizontal="center" vertical="center" wrapText="1"/>
    </xf>
    <xf numFmtId="0" fontId="6" fillId="0" borderId="0" xfId="0" applyFont="1" applyAlignment="1">
      <alignment horizontal="left"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cellXfs>
  <cellStyles count="7">
    <cellStyle name="20% - Accent2" xfId="2" builtinId="34"/>
    <cellStyle name="Accent1" xfId="3" builtinId="29"/>
    <cellStyle name="Currency" xfId="1" builtinId="4"/>
    <cellStyle name="Good" xfId="6" builtinId="26"/>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5"/>
  <sheetViews>
    <sheetView zoomScaleNormal="100" workbookViewId="0"/>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355" t="s">
        <v>125</v>
      </c>
      <c r="C1" s="355"/>
      <c r="D1" s="355"/>
      <c r="E1" s="355"/>
      <c r="F1" s="355"/>
      <c r="G1" s="355"/>
      <c r="H1" s="355"/>
      <c r="I1" s="355"/>
      <c r="J1" s="355"/>
      <c r="K1" s="355"/>
      <c r="L1" s="355"/>
      <c r="M1" s="355"/>
      <c r="N1" s="355"/>
      <c r="O1" s="355"/>
      <c r="P1" s="355"/>
    </row>
    <row r="2" spans="2:16" ht="12.75" customHeight="1" x14ac:dyDescent="0.25">
      <c r="B2" s="47"/>
      <c r="C2" s="26"/>
      <c r="D2" s="26"/>
      <c r="E2" s="26"/>
      <c r="F2" s="26"/>
      <c r="G2" s="26"/>
      <c r="H2" s="26"/>
      <c r="I2" s="26"/>
      <c r="J2" s="26"/>
      <c r="K2" s="26"/>
      <c r="L2" s="26"/>
      <c r="M2" s="26"/>
      <c r="N2" s="26"/>
      <c r="O2" s="26"/>
      <c r="P2" s="26"/>
    </row>
    <row r="3" spans="2:16" ht="49.5" customHeight="1" x14ac:dyDescent="0.25">
      <c r="B3" s="354" t="s">
        <v>239</v>
      </c>
      <c r="C3" s="354"/>
      <c r="D3" s="354"/>
      <c r="E3" s="354"/>
      <c r="F3" s="354"/>
      <c r="G3" s="354"/>
      <c r="H3" s="354"/>
      <c r="I3" s="354"/>
      <c r="J3" s="354"/>
      <c r="K3" s="354"/>
      <c r="L3" s="354"/>
      <c r="M3" s="354"/>
      <c r="N3" s="354"/>
      <c r="O3" s="354"/>
      <c r="P3" s="354"/>
    </row>
    <row r="4" spans="2:16" ht="9" customHeight="1" x14ac:dyDescent="0.25">
      <c r="B4" s="48"/>
      <c r="C4" s="26"/>
      <c r="D4" s="26"/>
      <c r="E4" s="26"/>
      <c r="F4" s="26"/>
      <c r="G4" s="26"/>
      <c r="H4" s="26"/>
      <c r="I4" s="26"/>
      <c r="J4" s="26"/>
      <c r="K4" s="26"/>
      <c r="L4" s="26"/>
      <c r="M4" s="26"/>
      <c r="N4" s="26"/>
      <c r="O4" s="26"/>
      <c r="P4" s="26"/>
    </row>
    <row r="5" spans="2:16" ht="24.75" customHeight="1" x14ac:dyDescent="0.25">
      <c r="B5" s="363" t="s">
        <v>240</v>
      </c>
      <c r="C5" s="363"/>
      <c r="D5" s="363"/>
      <c r="E5" s="363"/>
      <c r="F5" s="363"/>
      <c r="G5" s="363"/>
      <c r="H5" s="363"/>
      <c r="I5" s="363"/>
      <c r="J5" s="363"/>
      <c r="K5" s="363"/>
      <c r="L5" s="363"/>
      <c r="M5" s="363"/>
      <c r="N5" s="363"/>
      <c r="O5" s="363"/>
      <c r="P5" s="363"/>
    </row>
    <row r="6" spans="2:16" ht="22.5" customHeight="1" x14ac:dyDescent="0.25">
      <c r="B6" s="356" t="s">
        <v>182</v>
      </c>
      <c r="C6" s="356"/>
      <c r="D6" s="356"/>
      <c r="E6" s="356"/>
      <c r="F6" s="356"/>
      <c r="G6" s="356"/>
      <c r="H6" s="356"/>
      <c r="I6" s="356"/>
      <c r="J6" s="356"/>
      <c r="K6" s="356"/>
      <c r="L6" s="356"/>
      <c r="M6" s="356"/>
      <c r="N6" s="356"/>
      <c r="O6" s="356"/>
      <c r="P6" s="356"/>
    </row>
    <row r="7" spans="2:16" x14ac:dyDescent="0.25">
      <c r="B7" s="357" t="s">
        <v>126</v>
      </c>
      <c r="C7" s="357"/>
      <c r="D7" s="357"/>
      <c r="E7" s="357"/>
      <c r="F7" s="357"/>
      <c r="G7" s="357"/>
      <c r="H7" s="357"/>
      <c r="I7" s="357"/>
      <c r="J7" s="357"/>
      <c r="K7" s="357"/>
      <c r="L7" s="357"/>
      <c r="M7" s="357"/>
      <c r="N7" s="357"/>
      <c r="O7" s="357"/>
      <c r="P7" s="357"/>
    </row>
    <row r="8" spans="2:16" ht="24.75" customHeight="1" x14ac:dyDescent="0.25">
      <c r="B8" s="354" t="s">
        <v>237</v>
      </c>
      <c r="C8" s="354"/>
      <c r="D8" s="354"/>
      <c r="E8" s="354"/>
      <c r="F8" s="354"/>
      <c r="G8" s="354"/>
      <c r="H8" s="354"/>
      <c r="I8" s="354"/>
      <c r="J8" s="354"/>
      <c r="K8" s="354"/>
      <c r="L8" s="354"/>
      <c r="M8" s="354"/>
      <c r="N8" s="354"/>
      <c r="O8" s="354"/>
      <c r="P8" s="354"/>
    </row>
    <row r="9" spans="2:16" x14ac:dyDescent="0.25">
      <c r="B9" s="360" t="s">
        <v>127</v>
      </c>
      <c r="C9" s="360"/>
      <c r="D9" s="360"/>
      <c r="E9" s="360"/>
      <c r="F9" s="360"/>
      <c r="G9" s="360"/>
      <c r="H9" s="360"/>
      <c r="I9" s="360"/>
      <c r="J9" s="360"/>
      <c r="K9" s="360"/>
      <c r="L9" s="360"/>
      <c r="M9" s="360"/>
      <c r="N9" s="360"/>
      <c r="O9" s="360"/>
      <c r="P9" s="360"/>
    </row>
    <row r="10" spans="2:16" ht="21.75" customHeight="1" x14ac:dyDescent="0.25">
      <c r="B10" s="354" t="s">
        <v>128</v>
      </c>
      <c r="C10" s="354"/>
      <c r="D10" s="354"/>
      <c r="E10" s="354"/>
      <c r="F10" s="354"/>
      <c r="G10" s="354"/>
      <c r="H10" s="354"/>
      <c r="I10" s="354"/>
      <c r="J10" s="354"/>
      <c r="K10" s="354"/>
      <c r="L10" s="354"/>
      <c r="M10" s="354"/>
      <c r="N10" s="354"/>
      <c r="O10" s="354"/>
      <c r="P10" s="354"/>
    </row>
    <row r="11" spans="2:16" x14ac:dyDescent="0.25">
      <c r="B11" s="360" t="s">
        <v>129</v>
      </c>
      <c r="C11" s="360"/>
      <c r="D11" s="360"/>
      <c r="E11" s="360"/>
      <c r="F11" s="360"/>
      <c r="G11" s="360"/>
      <c r="H11" s="360"/>
      <c r="I11" s="360"/>
      <c r="J11" s="360"/>
      <c r="K11" s="360"/>
      <c r="L11" s="360"/>
      <c r="M11" s="360"/>
      <c r="N11" s="360"/>
      <c r="O11" s="360"/>
      <c r="P11" s="360"/>
    </row>
    <row r="12" spans="2:16" x14ac:dyDescent="0.25">
      <c r="B12" s="49" t="s">
        <v>130</v>
      </c>
      <c r="C12" s="26"/>
      <c r="D12" s="26"/>
      <c r="E12" s="26"/>
      <c r="F12" s="26"/>
      <c r="G12" s="26"/>
      <c r="H12" s="26"/>
      <c r="I12" s="26"/>
      <c r="J12" s="26"/>
      <c r="K12" s="26"/>
      <c r="L12" s="26"/>
      <c r="M12" s="26"/>
      <c r="N12" s="26"/>
      <c r="O12" s="26"/>
      <c r="P12" s="26"/>
    </row>
    <row r="13" spans="2:16" ht="10.5" customHeight="1" x14ac:dyDescent="0.25">
      <c r="B13" s="49"/>
      <c r="C13" s="26"/>
      <c r="D13" s="26"/>
      <c r="E13" s="26"/>
      <c r="F13" s="26"/>
      <c r="G13" s="26"/>
      <c r="H13" s="26"/>
      <c r="I13" s="26"/>
      <c r="J13" s="26"/>
      <c r="K13" s="26"/>
      <c r="L13" s="26"/>
      <c r="M13" s="26"/>
      <c r="N13" s="26"/>
      <c r="O13" s="26"/>
      <c r="P13" s="26"/>
    </row>
    <row r="14" spans="2:16" x14ac:dyDescent="0.25">
      <c r="B14" s="49" t="s">
        <v>241</v>
      </c>
      <c r="C14" s="26"/>
      <c r="D14" s="26"/>
      <c r="E14" s="26"/>
      <c r="F14" s="26"/>
      <c r="G14" s="26"/>
      <c r="H14" s="26"/>
      <c r="I14" s="26"/>
      <c r="J14" s="26"/>
      <c r="K14" s="26"/>
      <c r="L14" s="26"/>
      <c r="M14" s="26"/>
      <c r="N14" s="26"/>
      <c r="O14" s="26"/>
      <c r="P14" s="26"/>
    </row>
    <row r="15" spans="2:16" ht="10.5" customHeight="1" x14ac:dyDescent="0.25">
      <c r="B15" s="58"/>
      <c r="C15" s="26"/>
      <c r="D15" s="26"/>
      <c r="E15" s="26"/>
      <c r="F15" s="26"/>
      <c r="G15" s="26"/>
      <c r="H15" s="26"/>
      <c r="I15" s="26"/>
      <c r="J15" s="26"/>
      <c r="K15" s="26"/>
      <c r="L15" s="26"/>
      <c r="M15" s="26"/>
      <c r="N15" s="26"/>
      <c r="O15" s="26"/>
      <c r="P15" s="26"/>
    </row>
    <row r="16" spans="2:16" x14ac:dyDescent="0.25">
      <c r="B16" s="60" t="s">
        <v>238</v>
      </c>
      <c r="C16" s="61"/>
      <c r="D16" s="61"/>
      <c r="E16" s="61"/>
      <c r="F16" s="61"/>
      <c r="G16" s="61"/>
      <c r="H16" s="61"/>
      <c r="I16" s="61"/>
      <c r="J16" s="61"/>
      <c r="K16" s="26"/>
      <c r="L16" s="26"/>
      <c r="M16" s="26"/>
      <c r="N16" s="26"/>
      <c r="O16" s="26"/>
      <c r="P16" s="26"/>
    </row>
    <row r="17" spans="2:16" ht="12.75" customHeight="1" x14ac:dyDescent="0.25">
      <c r="B17" s="49"/>
      <c r="C17" s="26"/>
      <c r="D17" s="26"/>
      <c r="E17" s="26"/>
      <c r="F17" s="26"/>
      <c r="G17" s="26"/>
      <c r="H17" s="26"/>
      <c r="I17" s="26"/>
      <c r="J17" s="26"/>
      <c r="K17" s="26"/>
      <c r="L17" s="26"/>
      <c r="M17" s="26"/>
      <c r="N17" s="26"/>
      <c r="O17" s="26"/>
      <c r="P17" s="26"/>
    </row>
    <row r="18" spans="2:16" ht="27" customHeight="1" x14ac:dyDescent="0.25">
      <c r="B18" s="363" t="s">
        <v>154</v>
      </c>
      <c r="C18" s="363"/>
      <c r="D18" s="363"/>
      <c r="E18" s="363"/>
      <c r="F18" s="363"/>
      <c r="G18" s="363"/>
      <c r="H18" s="363"/>
      <c r="I18" s="363"/>
      <c r="J18" s="363"/>
      <c r="K18" s="363"/>
      <c r="L18" s="363"/>
      <c r="M18" s="363"/>
      <c r="N18" s="363"/>
      <c r="O18" s="363"/>
      <c r="P18" s="363"/>
    </row>
    <row r="19" spans="2:16" ht="11.25" customHeight="1" x14ac:dyDescent="0.25">
      <c r="B19" s="49"/>
      <c r="C19" s="26"/>
      <c r="D19" s="26"/>
      <c r="E19" s="26"/>
      <c r="F19" s="26"/>
      <c r="G19" s="26"/>
      <c r="H19" s="26"/>
      <c r="I19" s="26"/>
      <c r="J19" s="26"/>
      <c r="K19" s="26"/>
      <c r="L19" s="26"/>
      <c r="M19" s="26"/>
      <c r="N19" s="26"/>
      <c r="O19" s="26"/>
      <c r="P19" s="26"/>
    </row>
    <row r="20" spans="2:16" ht="41.25" customHeight="1" x14ac:dyDescent="0.25">
      <c r="B20" s="361" t="s">
        <v>155</v>
      </c>
      <c r="C20" s="361"/>
      <c r="D20" s="361"/>
      <c r="E20" s="361"/>
      <c r="F20" s="361"/>
      <c r="G20" s="361"/>
      <c r="H20" s="361"/>
      <c r="I20" s="361"/>
      <c r="J20" s="361"/>
      <c r="K20" s="361"/>
      <c r="L20" s="361"/>
      <c r="M20" s="361"/>
      <c r="N20" s="361"/>
      <c r="O20" s="361"/>
      <c r="P20" s="361"/>
    </row>
    <row r="21" spans="2:16" x14ac:dyDescent="0.25">
      <c r="B21" s="49" t="s">
        <v>131</v>
      </c>
      <c r="C21" s="26"/>
      <c r="D21" s="26"/>
      <c r="E21" s="26"/>
      <c r="F21" s="26"/>
      <c r="G21" s="26"/>
      <c r="H21" s="26"/>
      <c r="I21" s="26"/>
      <c r="J21" s="26"/>
      <c r="K21" s="26"/>
      <c r="L21" s="26"/>
      <c r="M21" s="26"/>
      <c r="N21" s="26"/>
      <c r="O21" s="26"/>
      <c r="P21" s="26"/>
    </row>
    <row r="22" spans="2:16" ht="22.5" customHeight="1" x14ac:dyDescent="0.25">
      <c r="B22" s="363" t="s">
        <v>169</v>
      </c>
      <c r="C22" s="363"/>
      <c r="D22" s="363"/>
      <c r="E22" s="363"/>
      <c r="F22" s="363"/>
      <c r="G22" s="363"/>
      <c r="H22" s="363"/>
      <c r="I22" s="363"/>
      <c r="J22" s="363"/>
      <c r="K22" s="363"/>
      <c r="L22" s="363"/>
      <c r="M22" s="363"/>
      <c r="N22" s="363"/>
      <c r="O22" s="363"/>
      <c r="P22" s="35"/>
    </row>
    <row r="23" spans="2:16" ht="13.5" customHeight="1" x14ac:dyDescent="0.25">
      <c r="B23" s="45"/>
      <c r="C23" s="41"/>
      <c r="D23" s="41"/>
      <c r="E23" s="41"/>
      <c r="F23" s="41"/>
      <c r="G23" s="41"/>
      <c r="H23" s="41"/>
      <c r="I23" s="41"/>
      <c r="J23" s="41"/>
      <c r="K23" s="41"/>
      <c r="L23" s="41"/>
      <c r="M23" s="41"/>
      <c r="N23" s="41"/>
      <c r="O23" s="41"/>
      <c r="P23" s="41"/>
    </row>
    <row r="24" spans="2:16" x14ac:dyDescent="0.25">
      <c r="B24" s="46" t="s">
        <v>170</v>
      </c>
      <c r="C24" s="41"/>
      <c r="D24" s="41"/>
      <c r="E24" s="41"/>
      <c r="F24" s="41"/>
      <c r="G24" s="41"/>
      <c r="H24" s="41"/>
      <c r="I24" s="41"/>
      <c r="J24" s="41"/>
      <c r="K24" s="41"/>
      <c r="L24" s="41"/>
      <c r="M24" s="41"/>
      <c r="N24" s="41"/>
      <c r="O24" s="41"/>
      <c r="P24" s="41"/>
    </row>
    <row r="25" spans="2:16" ht="6" customHeight="1" x14ac:dyDescent="0.25">
      <c r="B25" s="45"/>
      <c r="C25" s="41"/>
      <c r="D25" s="41"/>
      <c r="E25" s="41"/>
      <c r="F25" s="41"/>
      <c r="G25" s="41"/>
      <c r="H25" s="41"/>
      <c r="I25" s="41"/>
      <c r="J25" s="41"/>
      <c r="K25" s="41"/>
      <c r="L25" s="41"/>
      <c r="M25" s="41"/>
      <c r="N25" s="41"/>
      <c r="O25" s="41"/>
      <c r="P25" s="41"/>
    </row>
    <row r="26" spans="2:16" x14ac:dyDescent="0.25">
      <c r="B26" s="46" t="s">
        <v>171</v>
      </c>
      <c r="C26" s="41"/>
      <c r="D26" s="41"/>
      <c r="E26" s="41"/>
      <c r="F26" s="41"/>
      <c r="G26" s="41"/>
      <c r="H26" s="41"/>
      <c r="I26" s="41"/>
      <c r="J26" s="41"/>
      <c r="K26" s="41"/>
      <c r="L26" s="41"/>
      <c r="M26" s="41"/>
      <c r="N26" s="41"/>
      <c r="O26" s="41"/>
      <c r="P26" s="41"/>
    </row>
    <row r="27" spans="2:16" ht="9.75" customHeight="1" x14ac:dyDescent="0.25">
      <c r="B27" s="45"/>
      <c r="C27" s="41"/>
      <c r="D27" s="41"/>
      <c r="E27" s="41"/>
      <c r="F27" s="41"/>
      <c r="G27" s="41"/>
      <c r="H27" s="41"/>
      <c r="I27" s="41"/>
      <c r="J27" s="41"/>
      <c r="K27" s="41"/>
      <c r="L27" s="41"/>
      <c r="M27" s="41"/>
      <c r="N27" s="41"/>
      <c r="O27" s="41"/>
      <c r="P27" s="41"/>
    </row>
    <row r="28" spans="2:16" x14ac:dyDescent="0.25">
      <c r="B28" s="46" t="s">
        <v>201</v>
      </c>
      <c r="C28" s="41"/>
      <c r="D28" s="41"/>
      <c r="E28" s="41"/>
      <c r="F28" s="41"/>
      <c r="G28" s="41"/>
      <c r="H28" s="41"/>
      <c r="I28" s="41"/>
      <c r="J28" s="41"/>
      <c r="K28" s="41"/>
      <c r="L28" s="41"/>
      <c r="M28" s="41"/>
      <c r="N28" s="41"/>
      <c r="O28" s="41"/>
      <c r="P28" s="41"/>
    </row>
    <row r="29" spans="2:16" x14ac:dyDescent="0.25">
      <c r="B29" s="40"/>
      <c r="C29" s="26"/>
      <c r="D29" s="26"/>
      <c r="E29" s="26"/>
      <c r="F29" s="26"/>
      <c r="G29" s="26"/>
      <c r="H29" s="26"/>
      <c r="I29" s="26"/>
      <c r="J29" s="26"/>
      <c r="K29" s="26"/>
      <c r="L29" s="26"/>
      <c r="M29" s="26"/>
      <c r="N29" s="26"/>
      <c r="O29" s="26"/>
      <c r="P29" s="26"/>
    </row>
    <row r="30" spans="2:16" ht="50.25" customHeight="1" x14ac:dyDescent="0.25">
      <c r="B30" s="361" t="s">
        <v>156</v>
      </c>
      <c r="C30" s="361"/>
      <c r="D30" s="361"/>
      <c r="E30" s="361"/>
      <c r="F30" s="361"/>
      <c r="G30" s="361"/>
      <c r="H30" s="361"/>
      <c r="I30" s="361"/>
      <c r="J30" s="361"/>
      <c r="K30" s="361"/>
      <c r="L30" s="361"/>
      <c r="M30" s="361"/>
      <c r="N30" s="361"/>
      <c r="O30" s="361"/>
      <c r="P30" s="361"/>
    </row>
    <row r="31" spans="2:16" x14ac:dyDescent="0.25">
      <c r="B31" s="360" t="s">
        <v>167</v>
      </c>
      <c r="C31" s="360"/>
      <c r="D31" s="360"/>
      <c r="E31" s="360"/>
      <c r="F31" s="360"/>
      <c r="G31" s="360"/>
      <c r="H31" s="360"/>
      <c r="I31" s="360"/>
      <c r="J31" s="360"/>
      <c r="K31" s="360"/>
      <c r="L31" s="360"/>
      <c r="M31" s="360"/>
      <c r="N31" s="360"/>
      <c r="O31" s="360"/>
      <c r="P31" s="360"/>
    </row>
    <row r="32" spans="2:16" ht="53.25" customHeight="1" x14ac:dyDescent="0.25">
      <c r="B32" s="361" t="s">
        <v>157</v>
      </c>
      <c r="C32" s="361"/>
      <c r="D32" s="361"/>
      <c r="E32" s="361"/>
      <c r="F32" s="361"/>
      <c r="G32" s="361"/>
      <c r="H32" s="361"/>
      <c r="I32" s="361"/>
      <c r="J32" s="361"/>
      <c r="K32" s="361"/>
      <c r="L32" s="361"/>
      <c r="M32" s="361"/>
      <c r="N32" s="361"/>
      <c r="O32" s="361"/>
      <c r="P32" s="361"/>
    </row>
    <row r="33" spans="2:16" x14ac:dyDescent="0.25">
      <c r="B33" s="50"/>
      <c r="C33" s="26"/>
      <c r="D33" s="26"/>
      <c r="E33" s="26"/>
      <c r="F33" s="26"/>
      <c r="G33" s="26"/>
      <c r="H33" s="26"/>
      <c r="I33" s="26"/>
      <c r="J33" s="26"/>
      <c r="K33" s="26"/>
      <c r="L33" s="26"/>
      <c r="M33" s="26"/>
      <c r="N33" s="26"/>
      <c r="O33" s="26"/>
      <c r="P33" s="26"/>
    </row>
    <row r="34" spans="2:16" ht="53.25" customHeight="1" x14ac:dyDescent="0.25">
      <c r="B34" s="361" t="s">
        <v>158</v>
      </c>
      <c r="C34" s="361"/>
      <c r="D34" s="361"/>
      <c r="E34" s="361"/>
      <c r="F34" s="361"/>
      <c r="G34" s="361"/>
      <c r="H34" s="361"/>
      <c r="I34" s="361"/>
      <c r="J34" s="361"/>
      <c r="K34" s="361"/>
      <c r="L34" s="361"/>
      <c r="M34" s="361"/>
      <c r="N34" s="361"/>
      <c r="O34" s="361"/>
      <c r="P34" s="361"/>
    </row>
    <row r="35" spans="2:16" x14ac:dyDescent="0.25">
      <c r="B35" s="49"/>
      <c r="C35" s="26"/>
      <c r="D35" s="26"/>
      <c r="E35" s="26"/>
      <c r="F35" s="26"/>
      <c r="G35" s="26"/>
      <c r="H35" s="26"/>
      <c r="I35" s="26"/>
      <c r="J35" s="26"/>
      <c r="K35" s="26"/>
      <c r="L35" s="26"/>
      <c r="M35" s="26"/>
      <c r="N35" s="26"/>
      <c r="O35" s="26"/>
      <c r="P35" s="26"/>
    </row>
    <row r="36" spans="2:16" ht="41.25" customHeight="1" x14ac:dyDescent="0.25">
      <c r="B36" s="361" t="s">
        <v>159</v>
      </c>
      <c r="C36" s="361"/>
      <c r="D36" s="361"/>
      <c r="E36" s="361"/>
      <c r="F36" s="361"/>
      <c r="G36" s="361"/>
      <c r="H36" s="361"/>
      <c r="I36" s="361"/>
      <c r="J36" s="361"/>
      <c r="K36" s="361"/>
      <c r="L36" s="361"/>
      <c r="M36" s="361"/>
      <c r="N36" s="361"/>
      <c r="O36" s="361"/>
      <c r="P36" s="361"/>
    </row>
    <row r="37" spans="2:16" ht="6" customHeight="1" x14ac:dyDescent="0.25">
      <c r="B37" s="49"/>
      <c r="C37" s="26"/>
      <c r="D37" s="26"/>
      <c r="E37" s="26"/>
      <c r="F37" s="26"/>
      <c r="G37" s="26"/>
      <c r="H37" s="26"/>
      <c r="I37" s="26"/>
      <c r="J37" s="26"/>
      <c r="K37" s="26"/>
      <c r="L37" s="26"/>
      <c r="M37" s="26"/>
      <c r="N37" s="26"/>
      <c r="O37" s="26"/>
      <c r="P37" s="26"/>
    </row>
    <row r="38" spans="2:16" ht="24.75" customHeight="1" x14ac:dyDescent="0.25">
      <c r="B38" s="362" t="s">
        <v>183</v>
      </c>
      <c r="C38" s="362"/>
      <c r="D38" s="362"/>
      <c r="E38" s="362"/>
      <c r="F38" s="362"/>
      <c r="G38" s="362"/>
      <c r="H38" s="362"/>
      <c r="I38" s="362"/>
      <c r="J38" s="362"/>
      <c r="K38" s="362"/>
      <c r="L38" s="362"/>
      <c r="M38" s="362"/>
      <c r="N38" s="362"/>
      <c r="O38" s="362"/>
      <c r="P38" s="362"/>
    </row>
    <row r="39" spans="2:16" x14ac:dyDescent="0.25">
      <c r="B39" s="357" t="s">
        <v>132</v>
      </c>
      <c r="C39" s="357"/>
      <c r="D39" s="357"/>
      <c r="E39" s="357"/>
      <c r="F39" s="357"/>
      <c r="G39" s="357"/>
      <c r="H39" s="357"/>
      <c r="I39" s="357"/>
      <c r="J39" s="357"/>
      <c r="K39" s="357"/>
      <c r="L39" s="357"/>
      <c r="M39" s="357"/>
      <c r="N39" s="357"/>
      <c r="O39" s="357"/>
      <c r="P39" s="357"/>
    </row>
    <row r="40" spans="2:16" ht="10.5" customHeight="1" x14ac:dyDescent="0.25">
      <c r="B40" s="49"/>
      <c r="C40" s="26"/>
      <c r="D40" s="26"/>
      <c r="E40" s="26"/>
      <c r="F40" s="26"/>
      <c r="G40" s="26"/>
      <c r="H40" s="26"/>
      <c r="I40" s="26"/>
      <c r="J40" s="26"/>
      <c r="K40" s="26"/>
      <c r="L40" s="26"/>
      <c r="M40" s="26"/>
      <c r="N40" s="26"/>
      <c r="O40" s="26"/>
      <c r="P40" s="26"/>
    </row>
    <row r="41" spans="2:16" ht="38.25" customHeight="1" x14ac:dyDescent="0.25">
      <c r="B41" s="359" t="s">
        <v>160</v>
      </c>
      <c r="C41" s="359"/>
      <c r="D41" s="359"/>
      <c r="E41" s="359"/>
      <c r="F41" s="359"/>
      <c r="G41" s="359"/>
      <c r="H41" s="359"/>
      <c r="I41" s="359"/>
      <c r="J41" s="359"/>
      <c r="K41" s="359"/>
      <c r="L41" s="359"/>
      <c r="M41" s="359"/>
      <c r="N41" s="359"/>
      <c r="O41" s="359"/>
      <c r="P41" s="359"/>
    </row>
    <row r="42" spans="2:16" x14ac:dyDescent="0.25">
      <c r="B42" s="49"/>
      <c r="C42" s="26"/>
      <c r="D42" s="26"/>
      <c r="E42" s="26"/>
      <c r="F42" s="26"/>
      <c r="G42" s="26"/>
      <c r="H42" s="26"/>
      <c r="I42" s="26"/>
      <c r="J42" s="26"/>
      <c r="K42" s="26"/>
      <c r="L42" s="26"/>
      <c r="M42" s="26"/>
      <c r="N42" s="26"/>
      <c r="O42" s="26"/>
      <c r="P42" s="26"/>
    </row>
    <row r="43" spans="2:16" ht="15" customHeight="1" x14ac:dyDescent="0.25">
      <c r="B43" s="360" t="s">
        <v>161</v>
      </c>
      <c r="C43" s="360"/>
      <c r="D43" s="360"/>
      <c r="E43" s="360"/>
      <c r="F43" s="360"/>
      <c r="G43" s="360"/>
      <c r="H43" s="360"/>
      <c r="I43" s="360"/>
      <c r="J43" s="360"/>
      <c r="K43" s="360"/>
      <c r="L43" s="360"/>
      <c r="M43" s="360"/>
      <c r="N43" s="360"/>
      <c r="O43" s="360"/>
      <c r="P43" s="360"/>
    </row>
    <row r="44" spans="2:16" ht="26.25" customHeight="1" x14ac:dyDescent="0.25">
      <c r="B44" s="354" t="s">
        <v>133</v>
      </c>
      <c r="C44" s="354"/>
      <c r="D44" s="354"/>
      <c r="E44" s="354"/>
      <c r="F44" s="354"/>
      <c r="G44" s="354"/>
      <c r="H44" s="354"/>
      <c r="I44" s="354"/>
      <c r="J44" s="354"/>
      <c r="K44" s="354"/>
      <c r="L44" s="354"/>
      <c r="M44" s="354"/>
      <c r="N44" s="354"/>
      <c r="O44" s="354"/>
      <c r="P44" s="354"/>
    </row>
    <row r="45" spans="2:16" x14ac:dyDescent="0.25">
      <c r="B45" s="49"/>
      <c r="C45" s="26"/>
      <c r="D45" s="26"/>
      <c r="E45" s="26"/>
      <c r="F45" s="26"/>
      <c r="G45" s="26"/>
      <c r="H45" s="26"/>
      <c r="I45" s="26"/>
      <c r="J45" s="26"/>
      <c r="K45" s="26"/>
      <c r="L45" s="26"/>
      <c r="M45" s="26"/>
      <c r="N45" s="26"/>
      <c r="O45" s="26"/>
      <c r="P45" s="26"/>
    </row>
    <row r="46" spans="2:16" ht="24.75" customHeight="1" x14ac:dyDescent="0.25">
      <c r="B46" s="354" t="s">
        <v>242</v>
      </c>
      <c r="C46" s="354"/>
      <c r="D46" s="354"/>
      <c r="E46" s="354"/>
      <c r="F46" s="354"/>
      <c r="G46" s="354"/>
      <c r="H46" s="354"/>
      <c r="I46" s="354"/>
      <c r="J46" s="354"/>
      <c r="K46" s="354"/>
      <c r="L46" s="354"/>
      <c r="M46" s="354"/>
      <c r="N46" s="354"/>
      <c r="O46" s="354"/>
      <c r="P46" s="354"/>
    </row>
    <row r="47" spans="2:16" x14ac:dyDescent="0.25">
      <c r="B47" s="49" t="s">
        <v>243</v>
      </c>
      <c r="C47" s="26"/>
      <c r="D47" s="26"/>
      <c r="E47" s="26"/>
      <c r="F47" s="26"/>
      <c r="G47" s="26"/>
      <c r="H47" s="26"/>
      <c r="I47" s="26"/>
      <c r="J47" s="26"/>
      <c r="K47" s="26"/>
      <c r="L47" s="26"/>
      <c r="M47" s="26"/>
      <c r="N47" s="26"/>
      <c r="O47" s="26"/>
      <c r="P47" s="26"/>
    </row>
    <row r="48" spans="2:16" x14ac:dyDescent="0.25">
      <c r="B48" s="49"/>
      <c r="C48" s="26"/>
      <c r="D48" s="26"/>
      <c r="E48" s="26"/>
      <c r="F48" s="26"/>
      <c r="G48" s="26"/>
      <c r="H48" s="26"/>
      <c r="I48" s="26"/>
      <c r="J48" s="26"/>
      <c r="K48" s="26"/>
      <c r="L48" s="26"/>
      <c r="M48" s="26"/>
      <c r="N48" s="26"/>
      <c r="O48" s="26"/>
      <c r="P48" s="26"/>
    </row>
    <row r="49" spans="2:16" x14ac:dyDescent="0.25">
      <c r="B49" s="60" t="s">
        <v>190</v>
      </c>
      <c r="C49" s="26"/>
      <c r="D49" s="26"/>
      <c r="E49" s="26"/>
      <c r="F49" s="26"/>
      <c r="G49" s="26"/>
      <c r="H49" s="26"/>
      <c r="I49" s="26"/>
      <c r="J49" s="26"/>
      <c r="K49" s="26"/>
      <c r="L49" s="26"/>
      <c r="M49" s="26"/>
      <c r="N49" s="26"/>
      <c r="O49" s="26"/>
      <c r="P49" s="26"/>
    </row>
    <row r="50" spans="2:16" ht="84" customHeight="1" x14ac:dyDescent="0.25">
      <c r="B50" s="60"/>
      <c r="C50" s="72"/>
      <c r="D50" s="72"/>
      <c r="E50" s="72"/>
      <c r="F50" s="72"/>
      <c r="G50" s="72"/>
      <c r="H50" s="72"/>
      <c r="I50" s="72"/>
      <c r="J50" s="72"/>
      <c r="K50" s="72"/>
      <c r="L50" s="72"/>
      <c r="M50" s="72"/>
      <c r="N50" s="72"/>
      <c r="O50" s="72"/>
      <c r="P50" s="72"/>
    </row>
    <row r="51" spans="2:16" ht="84" customHeight="1" x14ac:dyDescent="0.25">
      <c r="B51" s="60"/>
      <c r="C51" s="26"/>
      <c r="D51" s="26"/>
      <c r="E51" s="26"/>
      <c r="F51" s="26"/>
      <c r="G51" s="26"/>
      <c r="H51" s="26"/>
      <c r="I51" s="26"/>
      <c r="J51" s="26"/>
      <c r="K51" s="26"/>
      <c r="L51" s="26"/>
      <c r="M51" s="26"/>
      <c r="N51" s="26"/>
      <c r="O51" s="26"/>
      <c r="P51" s="26"/>
    </row>
    <row r="52" spans="2:16" ht="35.25" customHeight="1" x14ac:dyDescent="0.25">
      <c r="B52" s="356" t="s">
        <v>184</v>
      </c>
      <c r="C52" s="356"/>
      <c r="D52" s="356"/>
      <c r="E52" s="356"/>
      <c r="F52" s="356"/>
      <c r="G52" s="356"/>
      <c r="H52" s="356"/>
      <c r="I52" s="356"/>
      <c r="J52" s="356"/>
      <c r="K52" s="356"/>
      <c r="L52" s="356"/>
      <c r="M52" s="356"/>
      <c r="N52" s="356"/>
      <c r="O52" s="356"/>
      <c r="P52" s="356"/>
    </row>
    <row r="53" spans="2:16" x14ac:dyDescent="0.25">
      <c r="B53" s="357" t="s">
        <v>151</v>
      </c>
      <c r="C53" s="357"/>
      <c r="D53" s="357"/>
      <c r="E53" s="357"/>
      <c r="F53" s="357"/>
      <c r="G53" s="357"/>
      <c r="H53" s="357"/>
      <c r="I53" s="357"/>
      <c r="J53" s="357"/>
      <c r="K53" s="357"/>
      <c r="L53" s="357"/>
      <c r="M53" s="357"/>
      <c r="N53" s="357"/>
      <c r="O53" s="357"/>
      <c r="P53" s="357"/>
    </row>
    <row r="54" spans="2:16" x14ac:dyDescent="0.25">
      <c r="B54" s="357" t="s">
        <v>168</v>
      </c>
      <c r="C54" s="357"/>
      <c r="D54" s="357"/>
      <c r="E54" s="357"/>
      <c r="F54" s="357"/>
      <c r="G54" s="357"/>
      <c r="H54" s="357"/>
      <c r="I54" s="357"/>
      <c r="J54" s="357"/>
      <c r="K54" s="357"/>
      <c r="L54" s="357"/>
      <c r="M54" s="357"/>
      <c r="N54" s="357"/>
      <c r="O54" s="357"/>
      <c r="P54" s="357"/>
    </row>
    <row r="55" spans="2:16" x14ac:dyDescent="0.25">
      <c r="B55" s="51"/>
      <c r="C55" s="26"/>
      <c r="D55" s="26"/>
      <c r="E55" s="26"/>
      <c r="F55" s="26"/>
      <c r="G55" s="26"/>
      <c r="H55" s="26"/>
      <c r="I55" s="26"/>
      <c r="J55" s="26"/>
      <c r="K55" s="26"/>
      <c r="L55" s="26"/>
      <c r="M55" s="26"/>
      <c r="N55" s="26"/>
      <c r="O55" s="26"/>
      <c r="P55" s="26"/>
    </row>
    <row r="56" spans="2:16" x14ac:dyDescent="0.25">
      <c r="B56" s="49"/>
      <c r="C56" s="26"/>
      <c r="D56" s="26"/>
      <c r="E56" s="26"/>
      <c r="F56" s="26"/>
      <c r="G56" s="26"/>
      <c r="H56" s="26"/>
      <c r="I56" s="26"/>
      <c r="J56" s="26"/>
      <c r="K56" s="26"/>
      <c r="L56" s="26"/>
      <c r="M56" s="26"/>
      <c r="N56" s="26"/>
      <c r="O56" s="26"/>
      <c r="P56" s="26"/>
    </row>
    <row r="57" spans="2:16" ht="39.75" customHeight="1" x14ac:dyDescent="0.25">
      <c r="B57" s="354" t="s">
        <v>202</v>
      </c>
      <c r="C57" s="354"/>
      <c r="D57" s="354"/>
      <c r="E57" s="354"/>
      <c r="F57" s="354"/>
      <c r="G57" s="354"/>
      <c r="H57" s="354"/>
      <c r="I57" s="354"/>
      <c r="J57" s="354"/>
      <c r="K57" s="354"/>
      <c r="L57" s="354"/>
      <c r="M57" s="354"/>
      <c r="N57" s="354"/>
      <c r="O57" s="354"/>
      <c r="P57" s="354"/>
    </row>
    <row r="58" spans="2:16" x14ac:dyDescent="0.25">
      <c r="B58" s="49"/>
      <c r="C58" s="26"/>
      <c r="D58" s="26"/>
      <c r="E58" s="26"/>
      <c r="F58" s="26"/>
      <c r="G58" s="26"/>
      <c r="H58" s="26"/>
      <c r="I58" s="26"/>
      <c r="J58" s="26"/>
      <c r="K58" s="26"/>
      <c r="L58" s="26"/>
      <c r="M58" s="26"/>
      <c r="N58" s="26"/>
      <c r="O58" s="26"/>
      <c r="P58" s="26"/>
    </row>
    <row r="59" spans="2:16" x14ac:dyDescent="0.25">
      <c r="B59" s="48" t="s">
        <v>162</v>
      </c>
      <c r="C59" s="26"/>
      <c r="D59" s="26"/>
      <c r="E59" s="26"/>
      <c r="F59" s="26"/>
      <c r="G59" s="26"/>
      <c r="H59" s="26"/>
      <c r="I59" s="26"/>
      <c r="J59" s="26"/>
      <c r="K59" s="26"/>
      <c r="L59" s="26"/>
      <c r="M59" s="26"/>
      <c r="N59" s="26"/>
      <c r="O59" s="26"/>
      <c r="P59" s="26"/>
    </row>
    <row r="60" spans="2:16" x14ac:dyDescent="0.25">
      <c r="B60" s="48"/>
      <c r="C60" s="26"/>
      <c r="D60" s="26"/>
      <c r="E60" s="26"/>
      <c r="F60" s="26"/>
      <c r="G60" s="26"/>
      <c r="H60" s="26"/>
      <c r="I60" s="26"/>
      <c r="J60" s="26"/>
      <c r="K60" s="26"/>
      <c r="L60" s="26"/>
      <c r="M60" s="26"/>
      <c r="N60" s="26"/>
      <c r="O60" s="26"/>
      <c r="P60" s="26"/>
    </row>
    <row r="61" spans="2:16" ht="24" customHeight="1" x14ac:dyDescent="0.25">
      <c r="B61" s="358" t="s">
        <v>163</v>
      </c>
      <c r="C61" s="358"/>
      <c r="D61" s="358"/>
      <c r="E61" s="358"/>
      <c r="F61" s="358"/>
      <c r="G61" s="358"/>
      <c r="H61" s="358"/>
      <c r="I61" s="358"/>
      <c r="J61" s="358"/>
      <c r="K61" s="358"/>
      <c r="L61" s="358"/>
      <c r="M61" s="358"/>
      <c r="N61" s="358"/>
      <c r="O61" s="358"/>
      <c r="P61" s="358"/>
    </row>
    <row r="62" spans="2:16" ht="10.5" customHeight="1" x14ac:dyDescent="0.25">
      <c r="B62" s="48"/>
      <c r="C62" s="26"/>
      <c r="D62" s="26"/>
      <c r="E62" s="26"/>
      <c r="F62" s="26"/>
      <c r="G62" s="26"/>
      <c r="H62" s="26"/>
      <c r="I62" s="26"/>
      <c r="J62" s="26"/>
      <c r="K62" s="26"/>
      <c r="L62" s="26"/>
      <c r="M62" s="26"/>
      <c r="N62" s="26"/>
      <c r="O62" s="26"/>
      <c r="P62" s="26"/>
    </row>
    <row r="63" spans="2:16" x14ac:dyDescent="0.25">
      <c r="B63" s="52" t="s">
        <v>134</v>
      </c>
      <c r="C63" s="26"/>
      <c r="D63" s="26"/>
      <c r="E63" s="26"/>
      <c r="F63" s="26"/>
      <c r="G63" s="26"/>
      <c r="H63" s="26"/>
      <c r="I63" s="26"/>
      <c r="J63" s="26"/>
      <c r="K63" s="26"/>
      <c r="L63" s="26"/>
      <c r="M63" s="26"/>
      <c r="N63" s="26"/>
      <c r="O63" s="26"/>
      <c r="P63" s="26"/>
    </row>
    <row r="64" spans="2:16" x14ac:dyDescent="0.25">
      <c r="B64" s="52" t="s">
        <v>135</v>
      </c>
      <c r="C64" s="26"/>
      <c r="D64" s="26"/>
      <c r="E64" s="26"/>
      <c r="F64" s="26"/>
      <c r="G64" s="26"/>
      <c r="H64" s="26"/>
      <c r="I64" s="26"/>
      <c r="J64" s="26"/>
      <c r="K64" s="26"/>
      <c r="L64" s="26"/>
      <c r="M64" s="26"/>
      <c r="N64" s="26"/>
      <c r="O64" s="26"/>
      <c r="P64" s="26"/>
    </row>
    <row r="65" spans="2:16" x14ac:dyDescent="0.25">
      <c r="B65" s="52" t="s">
        <v>152</v>
      </c>
      <c r="C65" s="26"/>
      <c r="D65" s="26"/>
      <c r="E65" s="26"/>
      <c r="F65" s="26"/>
      <c r="G65" s="26"/>
      <c r="H65" s="26"/>
      <c r="I65" s="26"/>
      <c r="J65" s="26"/>
      <c r="K65" s="26"/>
      <c r="L65" s="26"/>
      <c r="M65" s="26"/>
      <c r="N65" s="26"/>
      <c r="O65" s="26"/>
      <c r="P65" s="26"/>
    </row>
    <row r="66" spans="2:16" x14ac:dyDescent="0.25">
      <c r="B66" s="48"/>
      <c r="C66" s="26"/>
      <c r="D66" s="26"/>
      <c r="E66" s="26"/>
      <c r="F66" s="26"/>
      <c r="G66" s="26"/>
      <c r="H66" s="26"/>
      <c r="I66" s="26"/>
      <c r="J66" s="26"/>
      <c r="K66" s="26"/>
      <c r="L66" s="26"/>
      <c r="M66" s="26"/>
      <c r="N66" s="26"/>
      <c r="O66" s="26"/>
      <c r="P66" s="26"/>
    </row>
    <row r="67" spans="2:16" x14ac:dyDescent="0.25">
      <c r="B67" s="48" t="s">
        <v>136</v>
      </c>
      <c r="C67" s="26"/>
      <c r="D67" s="26"/>
      <c r="E67" s="26"/>
      <c r="F67" s="26"/>
      <c r="G67" s="26"/>
      <c r="H67" s="26"/>
      <c r="I67" s="26"/>
      <c r="J67" s="26"/>
      <c r="K67" s="26"/>
      <c r="L67" s="26"/>
      <c r="M67" s="26"/>
      <c r="N67" s="26"/>
      <c r="O67" s="26"/>
      <c r="P67" s="26"/>
    </row>
    <row r="68" spans="2:16" x14ac:dyDescent="0.25">
      <c r="B68" s="53"/>
      <c r="C68" s="26"/>
      <c r="D68" s="26"/>
      <c r="E68" s="26"/>
      <c r="F68" s="26"/>
      <c r="G68" s="26"/>
      <c r="H68" s="26"/>
      <c r="I68" s="26"/>
      <c r="J68" s="26"/>
      <c r="K68" s="26"/>
      <c r="L68" s="26"/>
      <c r="M68" s="26"/>
      <c r="N68" s="26"/>
      <c r="O68" s="26"/>
      <c r="P68" s="26"/>
    </row>
    <row r="69" spans="2:16" x14ac:dyDescent="0.25">
      <c r="B69" s="49" t="s">
        <v>164</v>
      </c>
      <c r="C69" s="26"/>
      <c r="D69" s="26"/>
      <c r="E69" s="26"/>
      <c r="F69" s="26"/>
      <c r="G69" s="26"/>
      <c r="H69" s="26"/>
      <c r="I69" s="26"/>
      <c r="J69" s="26"/>
      <c r="K69" s="26"/>
      <c r="L69" s="26"/>
      <c r="M69" s="26"/>
      <c r="N69" s="26"/>
      <c r="O69" s="26"/>
      <c r="P69" s="26"/>
    </row>
    <row r="70" spans="2:16" x14ac:dyDescent="0.25">
      <c r="B70" s="49"/>
      <c r="C70" s="26"/>
      <c r="D70" s="26"/>
      <c r="E70" s="26"/>
      <c r="F70" s="26"/>
      <c r="G70" s="26"/>
      <c r="H70" s="26"/>
      <c r="I70" s="26"/>
      <c r="J70" s="26"/>
      <c r="K70" s="26"/>
      <c r="L70" s="26"/>
      <c r="M70" s="26"/>
      <c r="N70" s="26"/>
      <c r="O70" s="26"/>
      <c r="P70" s="26"/>
    </row>
    <row r="71" spans="2:16" ht="53.25" customHeight="1" x14ac:dyDescent="0.25">
      <c r="B71" s="354" t="s">
        <v>165</v>
      </c>
      <c r="C71" s="354"/>
      <c r="D71" s="354"/>
      <c r="E71" s="354"/>
      <c r="F71" s="354"/>
      <c r="G71" s="354"/>
      <c r="H71" s="354"/>
      <c r="I71" s="354"/>
      <c r="J71" s="354"/>
      <c r="K71" s="354"/>
      <c r="L71" s="354"/>
      <c r="M71" s="354"/>
      <c r="N71" s="354"/>
      <c r="O71" s="354"/>
      <c r="P71" s="354"/>
    </row>
    <row r="72" spans="2:16" x14ac:dyDescent="0.25">
      <c r="B72" s="49"/>
      <c r="C72" s="26"/>
      <c r="D72" s="26"/>
      <c r="E72" s="26"/>
      <c r="F72" s="26"/>
      <c r="G72" s="26"/>
      <c r="H72" s="26"/>
      <c r="I72" s="26"/>
      <c r="J72" s="26"/>
      <c r="K72" s="26"/>
      <c r="L72" s="26"/>
      <c r="M72" s="26"/>
      <c r="N72" s="26"/>
      <c r="O72" s="26"/>
      <c r="P72" s="26"/>
    </row>
    <row r="73" spans="2:16" x14ac:dyDescent="0.25">
      <c r="B73" s="49" t="s">
        <v>166</v>
      </c>
      <c r="C73" s="26"/>
      <c r="D73" s="26"/>
      <c r="E73" s="26"/>
      <c r="F73" s="26"/>
      <c r="G73" s="26"/>
      <c r="H73" s="26"/>
      <c r="I73" s="26"/>
      <c r="J73" s="26"/>
      <c r="K73" s="26"/>
      <c r="L73" s="26"/>
      <c r="M73" s="26"/>
      <c r="N73" s="26"/>
      <c r="O73" s="26"/>
      <c r="P73" s="26"/>
    </row>
    <row r="74" spans="2:16" ht="15.75" customHeight="1" x14ac:dyDescent="0.25">
      <c r="B74" s="49"/>
      <c r="C74" s="26"/>
      <c r="D74" s="26"/>
      <c r="E74" s="26"/>
      <c r="F74" s="26"/>
      <c r="G74" s="26"/>
      <c r="H74" s="26"/>
      <c r="I74" s="26"/>
      <c r="J74" s="26"/>
      <c r="K74" s="26"/>
      <c r="L74" s="26"/>
      <c r="M74" s="26"/>
      <c r="N74" s="26"/>
      <c r="O74" s="26"/>
      <c r="P74" s="26"/>
    </row>
    <row r="75" spans="2:16" ht="159" customHeight="1" x14ac:dyDescent="0.25">
      <c r="B75" s="49"/>
      <c r="C75" s="26"/>
      <c r="D75" s="26"/>
      <c r="E75" s="26"/>
      <c r="F75" s="26"/>
      <c r="G75" s="26"/>
      <c r="H75" s="26"/>
      <c r="I75" s="26"/>
      <c r="J75" s="26"/>
      <c r="K75" s="26"/>
      <c r="L75" s="26"/>
      <c r="M75" s="26"/>
      <c r="N75" s="26"/>
      <c r="O75" s="26"/>
      <c r="P75" s="26"/>
    </row>
    <row r="76" spans="2:16" ht="23.25" customHeight="1" x14ac:dyDescent="0.25">
      <c r="B76" s="49" t="s">
        <v>138</v>
      </c>
      <c r="C76" s="26"/>
      <c r="D76" s="26"/>
      <c r="E76" s="26"/>
      <c r="F76" s="26"/>
      <c r="G76" s="26"/>
      <c r="H76" s="26"/>
      <c r="I76" s="26"/>
      <c r="J76" s="26"/>
      <c r="K76" s="26"/>
      <c r="L76" s="26"/>
      <c r="M76" s="26"/>
      <c r="N76" s="26"/>
      <c r="O76" s="26"/>
      <c r="P76" s="26"/>
    </row>
    <row r="77" spans="2:16" ht="41.25" customHeight="1" x14ac:dyDescent="0.25">
      <c r="B77" s="354" t="s">
        <v>137</v>
      </c>
      <c r="C77" s="354"/>
      <c r="D77" s="354"/>
      <c r="E77" s="354"/>
      <c r="F77" s="354"/>
      <c r="G77" s="354"/>
      <c r="H77" s="354"/>
      <c r="I77" s="354"/>
      <c r="J77" s="354"/>
      <c r="K77" s="354"/>
      <c r="L77" s="354"/>
      <c r="M77" s="354"/>
      <c r="N77" s="354"/>
      <c r="O77" s="354"/>
      <c r="P77" s="354"/>
    </row>
    <row r="78" spans="2:16" x14ac:dyDescent="0.25">
      <c r="B78" s="49" t="s">
        <v>139</v>
      </c>
      <c r="C78" s="26"/>
      <c r="D78" s="26"/>
      <c r="E78" s="26"/>
      <c r="F78" s="26"/>
      <c r="G78" s="26"/>
      <c r="H78" s="26"/>
      <c r="I78" s="26"/>
      <c r="J78" s="26"/>
      <c r="K78" s="26"/>
      <c r="L78" s="26"/>
      <c r="M78" s="26"/>
      <c r="N78" s="26"/>
      <c r="O78" s="26"/>
      <c r="P78" s="26"/>
    </row>
    <row r="79" spans="2:16" x14ac:dyDescent="0.25">
      <c r="B79" s="49" t="s">
        <v>140</v>
      </c>
      <c r="C79" s="26"/>
      <c r="D79" s="26"/>
      <c r="E79" s="26"/>
      <c r="F79" s="26"/>
      <c r="G79" s="26"/>
      <c r="H79" s="26"/>
      <c r="I79" s="26"/>
      <c r="J79" s="26"/>
      <c r="K79" s="26"/>
      <c r="L79" s="26"/>
      <c r="M79" s="26"/>
      <c r="N79" s="26"/>
      <c r="O79" s="26"/>
      <c r="P79" s="26"/>
    </row>
    <row r="80" spans="2:16" x14ac:dyDescent="0.25">
      <c r="B80" s="49" t="s">
        <v>141</v>
      </c>
      <c r="C80" s="26"/>
      <c r="D80" s="26"/>
      <c r="E80" s="26"/>
      <c r="F80" s="26"/>
      <c r="G80" s="26"/>
      <c r="H80" s="26"/>
      <c r="I80" s="26"/>
      <c r="J80" s="26"/>
      <c r="K80" s="26"/>
      <c r="L80" s="26"/>
      <c r="M80" s="26"/>
      <c r="N80" s="26"/>
      <c r="O80" s="26"/>
      <c r="P80" s="26"/>
    </row>
    <row r="81" spans="2:16" x14ac:dyDescent="0.25">
      <c r="B81" s="49" t="s">
        <v>142</v>
      </c>
      <c r="C81" s="26"/>
      <c r="D81" s="26"/>
      <c r="E81" s="26"/>
      <c r="F81" s="26"/>
      <c r="G81" s="26"/>
      <c r="H81" s="26"/>
      <c r="I81" s="26"/>
      <c r="J81" s="26"/>
      <c r="K81" s="26"/>
      <c r="L81" s="26"/>
      <c r="M81" s="26"/>
      <c r="N81" s="26"/>
      <c r="O81" s="26"/>
      <c r="P81" s="26"/>
    </row>
    <row r="82" spans="2:16" x14ac:dyDescent="0.25">
      <c r="B82" s="49" t="s">
        <v>143</v>
      </c>
      <c r="C82" s="26"/>
      <c r="D82" s="26"/>
      <c r="E82" s="26"/>
      <c r="F82" s="26"/>
      <c r="G82" s="26"/>
      <c r="H82" s="26"/>
      <c r="I82" s="26"/>
      <c r="J82" s="26"/>
      <c r="K82" s="26"/>
      <c r="L82" s="26"/>
      <c r="M82" s="26"/>
      <c r="N82" s="26"/>
      <c r="O82" s="26"/>
      <c r="P82" s="26"/>
    </row>
    <row r="83" spans="2:16" x14ac:dyDescent="0.25">
      <c r="B83" s="49"/>
      <c r="C83" s="26"/>
      <c r="D83" s="26"/>
      <c r="E83" s="26"/>
      <c r="F83" s="26"/>
      <c r="G83" s="26"/>
      <c r="H83" s="26"/>
      <c r="I83" s="26"/>
      <c r="J83" s="26"/>
      <c r="K83" s="26"/>
      <c r="L83" s="26"/>
      <c r="M83" s="26"/>
      <c r="N83" s="26"/>
      <c r="O83" s="26"/>
      <c r="P83" s="26"/>
    </row>
    <row r="84" spans="2:16" x14ac:dyDescent="0.25">
      <c r="B84" s="49"/>
      <c r="C84" s="26"/>
      <c r="D84" s="26"/>
      <c r="E84" s="26"/>
      <c r="F84" s="26"/>
      <c r="G84" s="26"/>
      <c r="H84" s="26"/>
      <c r="I84" s="26"/>
      <c r="J84" s="26"/>
      <c r="K84" s="26"/>
      <c r="L84" s="26"/>
      <c r="M84" s="26"/>
      <c r="N84" s="26"/>
      <c r="O84" s="26"/>
      <c r="P84" s="26"/>
    </row>
    <row r="85" spans="2:16" x14ac:dyDescent="0.25">
      <c r="B85" s="49"/>
      <c r="C85" s="26"/>
      <c r="D85" s="26"/>
      <c r="E85" s="26"/>
      <c r="F85" s="26"/>
      <c r="G85" s="26"/>
      <c r="H85" s="26"/>
      <c r="I85" s="26"/>
      <c r="J85" s="26"/>
      <c r="K85" s="26"/>
      <c r="L85" s="26"/>
      <c r="M85" s="26"/>
      <c r="N85" s="26"/>
      <c r="O85" s="26"/>
      <c r="P85" s="26"/>
    </row>
    <row r="86" spans="2:16" x14ac:dyDescent="0.25">
      <c r="B86" s="49" t="s">
        <v>144</v>
      </c>
      <c r="C86" s="26"/>
      <c r="D86" s="26"/>
      <c r="E86" s="26"/>
      <c r="F86" s="26"/>
      <c r="G86" s="26"/>
      <c r="H86" s="26"/>
      <c r="I86" s="26"/>
      <c r="J86" s="26"/>
      <c r="K86" s="26"/>
      <c r="L86" s="26"/>
      <c r="M86" s="26"/>
      <c r="N86" s="26"/>
      <c r="O86" s="26"/>
      <c r="P86" s="26"/>
    </row>
    <row r="87" spans="2:16" x14ac:dyDescent="0.25">
      <c r="B87" s="49" t="s">
        <v>145</v>
      </c>
      <c r="C87" s="26"/>
      <c r="D87" s="26"/>
      <c r="E87" s="26"/>
      <c r="F87" s="26"/>
      <c r="G87" s="26"/>
      <c r="H87" s="26"/>
      <c r="I87" s="26"/>
      <c r="J87" s="26"/>
      <c r="K87" s="26"/>
      <c r="L87" s="26"/>
      <c r="M87" s="26"/>
      <c r="N87" s="26"/>
      <c r="O87" s="26"/>
      <c r="P87" s="26"/>
    </row>
    <row r="88" spans="2:16" x14ac:dyDescent="0.25">
      <c r="B88" s="49" t="s">
        <v>146</v>
      </c>
      <c r="C88" s="26"/>
      <c r="D88" s="26"/>
      <c r="E88" s="26"/>
      <c r="F88" s="26"/>
      <c r="G88" s="26"/>
      <c r="H88" s="26"/>
      <c r="I88" s="26"/>
      <c r="J88" s="26"/>
      <c r="K88" s="26"/>
      <c r="L88" s="26"/>
      <c r="M88" s="26"/>
      <c r="N88" s="26"/>
      <c r="O88" s="26"/>
      <c r="P88" s="26"/>
    </row>
    <row r="89" spans="2:16" x14ac:dyDescent="0.25">
      <c r="B89" s="49" t="s">
        <v>147</v>
      </c>
      <c r="C89" s="26"/>
      <c r="D89" s="26"/>
      <c r="E89" s="26"/>
      <c r="F89" s="26"/>
      <c r="G89" s="26"/>
      <c r="H89" s="26"/>
      <c r="I89" s="26"/>
      <c r="J89" s="26"/>
      <c r="K89" s="26"/>
      <c r="L89" s="26"/>
      <c r="M89" s="26"/>
      <c r="N89" s="26"/>
      <c r="O89" s="26"/>
      <c r="P89" s="26"/>
    </row>
    <row r="90" spans="2:16" x14ac:dyDescent="0.25">
      <c r="B90" s="49" t="s">
        <v>148</v>
      </c>
      <c r="C90" s="26"/>
      <c r="D90" s="26"/>
      <c r="E90" s="26"/>
      <c r="F90" s="26"/>
      <c r="G90" s="26"/>
      <c r="H90" s="26"/>
      <c r="I90" s="26"/>
      <c r="J90" s="26"/>
      <c r="K90" s="26"/>
      <c r="L90" s="26"/>
      <c r="M90" s="26"/>
      <c r="N90" s="26"/>
      <c r="O90" s="26"/>
      <c r="P90" s="26"/>
    </row>
    <row r="91" spans="2:16" ht="45.75" customHeight="1" x14ac:dyDescent="0.25">
      <c r="B91" s="354" t="s">
        <v>149</v>
      </c>
      <c r="C91" s="354"/>
      <c r="D91" s="354"/>
      <c r="E91" s="354"/>
      <c r="F91" s="354"/>
      <c r="G91" s="354"/>
      <c r="H91" s="354"/>
      <c r="I91" s="354"/>
      <c r="J91" s="354"/>
      <c r="K91" s="354"/>
      <c r="L91" s="354"/>
      <c r="M91" s="354"/>
      <c r="N91" s="354"/>
      <c r="O91" s="354"/>
      <c r="P91" s="354"/>
    </row>
    <row r="92" spans="2:16" x14ac:dyDescent="0.25">
      <c r="B92" s="51" t="s">
        <v>150</v>
      </c>
      <c r="C92" s="26"/>
      <c r="D92" s="26"/>
      <c r="E92" s="26"/>
      <c r="F92" s="26"/>
      <c r="G92" s="26"/>
      <c r="H92" s="26"/>
      <c r="I92" s="26"/>
      <c r="J92" s="26"/>
      <c r="K92" s="26"/>
      <c r="L92" s="26"/>
      <c r="M92" s="26"/>
      <c r="N92" s="26"/>
      <c r="O92" s="26"/>
      <c r="P92" s="26"/>
    </row>
    <row r="93" spans="2:16" x14ac:dyDescent="0.25">
      <c r="B93" s="49"/>
      <c r="C93" s="26"/>
      <c r="D93" s="26"/>
      <c r="E93" s="26"/>
      <c r="F93" s="26"/>
      <c r="G93" s="26"/>
      <c r="H93" s="26"/>
      <c r="I93" s="26"/>
      <c r="J93" s="26"/>
      <c r="K93" s="26"/>
      <c r="L93" s="26"/>
      <c r="M93" s="26"/>
      <c r="N93" s="26"/>
      <c r="O93" s="26"/>
      <c r="P93" s="26"/>
    </row>
    <row r="94" spans="2:16" ht="51.75" customHeight="1" x14ac:dyDescent="0.25">
      <c r="B94" s="354" t="s">
        <v>153</v>
      </c>
      <c r="C94" s="354"/>
      <c r="D94" s="354"/>
      <c r="E94" s="354"/>
      <c r="F94" s="354"/>
      <c r="G94" s="354"/>
      <c r="H94" s="354"/>
      <c r="I94" s="354"/>
      <c r="J94" s="354"/>
      <c r="K94" s="354"/>
      <c r="L94" s="354"/>
      <c r="M94" s="354"/>
      <c r="N94" s="354"/>
      <c r="O94" s="354"/>
      <c r="P94" s="354"/>
    </row>
    <row r="95" spans="2:16" x14ac:dyDescent="0.25">
      <c r="B95" s="26"/>
      <c r="C95" s="26"/>
      <c r="D95" s="26"/>
      <c r="E95" s="26"/>
      <c r="F95" s="26"/>
      <c r="G95" s="26"/>
      <c r="H95" s="26"/>
      <c r="I95" s="26"/>
      <c r="J95" s="26"/>
      <c r="K95" s="26"/>
      <c r="L95" s="26"/>
      <c r="M95" s="26"/>
      <c r="N95" s="26"/>
      <c r="O95" s="26"/>
      <c r="P95" s="26"/>
    </row>
  </sheetData>
  <mergeCells count="32">
    <mergeCell ref="B3:P3"/>
    <mergeCell ref="B5:P5"/>
    <mergeCell ref="B6:P6"/>
    <mergeCell ref="B7:P7"/>
    <mergeCell ref="B8:P8"/>
    <mergeCell ref="B91:P91"/>
    <mergeCell ref="B9:P9"/>
    <mergeCell ref="B22:O22"/>
    <mergeCell ref="B39:P39"/>
    <mergeCell ref="B10:P10"/>
    <mergeCell ref="B11:P11"/>
    <mergeCell ref="B18:P18"/>
    <mergeCell ref="B20:P20"/>
    <mergeCell ref="B30:P30"/>
    <mergeCell ref="B31:P31"/>
    <mergeCell ref="B32:P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s>
  <printOptions horizontalCentered="1"/>
  <pageMargins left="0.25" right="0.25" top="0.25" bottom="0.25" header="0.3" footer="0.3"/>
  <pageSetup fitToHeight="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9"/>
  <sheetViews>
    <sheetView zoomScaleNormal="100" workbookViewId="0">
      <selection activeCell="A5" sqref="A5"/>
    </sheetView>
  </sheetViews>
  <sheetFormatPr defaultColWidth="9.140625" defaultRowHeight="15" x14ac:dyDescent="0.25"/>
  <cols>
    <col min="1" max="1" width="69.7109375" style="8" customWidth="1"/>
    <col min="2" max="3" width="20.5703125" style="8" customWidth="1"/>
    <col min="4" max="4" width="20.28515625" style="8" customWidth="1"/>
    <col min="5" max="5" width="2.5703125" style="8" customWidth="1"/>
    <col min="6" max="13" width="9.140625" style="8"/>
    <col min="14" max="14" width="9.140625" style="8" customWidth="1"/>
    <col min="15" max="16384" width="9.140625" style="8"/>
  </cols>
  <sheetData>
    <row r="1" spans="1:14" ht="27.75" customHeight="1" x14ac:dyDescent="0.25">
      <c r="A1" s="486" t="s">
        <v>189</v>
      </c>
      <c r="B1" s="486"/>
      <c r="C1" s="486"/>
      <c r="D1" s="8">
        <f>+'Section A'!B2</f>
        <v>0</v>
      </c>
    </row>
    <row r="2" spans="1:14" ht="93.75" customHeight="1" x14ac:dyDescent="0.25">
      <c r="A2" s="491" t="s">
        <v>194</v>
      </c>
      <c r="B2" s="491"/>
      <c r="C2" s="491"/>
      <c r="D2" s="491"/>
      <c r="E2" s="17"/>
      <c r="F2" s="17"/>
    </row>
    <row r="3" spans="1:14" ht="9" customHeight="1" x14ac:dyDescent="0.25">
      <c r="A3" s="17"/>
      <c r="B3" s="17"/>
      <c r="C3" s="17"/>
      <c r="D3" s="17"/>
      <c r="E3" s="17"/>
      <c r="F3" s="17"/>
    </row>
    <row r="4" spans="1:14" x14ac:dyDescent="0.25">
      <c r="A4" s="235" t="s">
        <v>3</v>
      </c>
      <c r="B4" s="25" t="s">
        <v>50</v>
      </c>
      <c r="C4" s="25" t="s">
        <v>2</v>
      </c>
      <c r="D4" s="229" t="s">
        <v>286</v>
      </c>
      <c r="E4" s="17"/>
      <c r="F4" s="17"/>
    </row>
    <row r="5" spans="1:14" s="100" customFormat="1" x14ac:dyDescent="0.25">
      <c r="A5" s="234"/>
      <c r="B5" s="194"/>
      <c r="C5" s="86"/>
      <c r="D5" s="99">
        <f>ROUND(+B5*C5,2)</f>
        <v>0</v>
      </c>
      <c r="E5" s="123"/>
      <c r="F5" s="123"/>
    </row>
    <row r="6" spans="1:14" s="100" customFormat="1" ht="15" customHeight="1" x14ac:dyDescent="0.25">
      <c r="A6" s="234"/>
      <c r="B6" s="147"/>
      <c r="C6" s="86"/>
      <c r="D6" s="132">
        <f>ROUND(+B6*C6,2)</f>
        <v>0</v>
      </c>
      <c r="E6" s="123"/>
      <c r="F6" s="123"/>
    </row>
    <row r="7" spans="1:14" s="100" customFormat="1" x14ac:dyDescent="0.25">
      <c r="A7" s="234"/>
      <c r="B7" s="199"/>
      <c r="C7" s="215" t="s">
        <v>249</v>
      </c>
      <c r="D7" s="76">
        <f>ROUND(SUM(D5:D6),2)</f>
        <v>0</v>
      </c>
      <c r="E7" s="84"/>
      <c r="F7" s="113" t="s">
        <v>300</v>
      </c>
    </row>
    <row r="8" spans="1:14" s="100" customFormat="1" x14ac:dyDescent="0.25">
      <c r="A8" s="234"/>
      <c r="B8" s="84"/>
      <c r="C8" s="91"/>
      <c r="D8" s="127"/>
      <c r="E8" s="84"/>
      <c r="F8" s="84"/>
    </row>
    <row r="9" spans="1:14" s="299" customFormat="1" hidden="1" x14ac:dyDescent="0.25">
      <c r="A9" s="278"/>
      <c r="B9" s="344"/>
      <c r="C9" s="342"/>
      <c r="D9" s="267">
        <f>ROUND(+B9*C9,2)</f>
        <v>0</v>
      </c>
      <c r="E9" s="155"/>
      <c r="F9" s="155"/>
    </row>
    <row r="10" spans="1:14" s="299" customFormat="1" hidden="1" x14ac:dyDescent="0.25">
      <c r="A10" s="278"/>
      <c r="B10" s="344"/>
      <c r="C10" s="342"/>
      <c r="D10" s="271">
        <f>ROUND(+B10*C10,2)</f>
        <v>0</v>
      </c>
      <c r="E10" s="345"/>
      <c r="F10" s="346"/>
    </row>
    <row r="11" spans="1:14" s="299" customFormat="1" hidden="1" x14ac:dyDescent="0.25">
      <c r="A11" s="278"/>
      <c r="B11" s="337"/>
      <c r="C11" s="266" t="s">
        <v>279</v>
      </c>
      <c r="D11" s="267">
        <f>ROUND(SUM(D8:D10),2)</f>
        <v>0</v>
      </c>
      <c r="E11" s="345"/>
      <c r="F11" s="277" t="s">
        <v>300</v>
      </c>
    </row>
    <row r="12" spans="1:14" x14ac:dyDescent="0.25">
      <c r="D12" s="82"/>
    </row>
    <row r="13" spans="1:14" x14ac:dyDescent="0.25">
      <c r="B13" s="508" t="s">
        <v>53</v>
      </c>
      <c r="C13" s="508"/>
      <c r="D13" s="74">
        <f>+D11+D7</f>
        <v>0</v>
      </c>
      <c r="F13" s="138" t="s">
        <v>252</v>
      </c>
    </row>
    <row r="14" spans="1:14" s="100" customFormat="1" x14ac:dyDescent="0.25">
      <c r="C14" s="101"/>
      <c r="D14" s="104"/>
    </row>
    <row r="15" spans="1:14" s="100" customFormat="1" x14ac:dyDescent="0.25">
      <c r="A15" s="105" t="s">
        <v>51</v>
      </c>
      <c r="B15" s="106"/>
      <c r="C15" s="106"/>
      <c r="D15" s="107"/>
      <c r="E15" s="101"/>
      <c r="F15" s="139" t="s">
        <v>251</v>
      </c>
    </row>
    <row r="16" spans="1:14" s="100" customFormat="1" ht="45" customHeight="1" x14ac:dyDescent="0.25">
      <c r="A16" s="504"/>
      <c r="B16" s="505"/>
      <c r="C16" s="505"/>
      <c r="D16" s="506"/>
      <c r="E16" s="101"/>
      <c r="F16" s="488" t="s">
        <v>316</v>
      </c>
      <c r="G16" s="488"/>
      <c r="H16" s="488"/>
      <c r="I16" s="488"/>
      <c r="J16" s="488"/>
      <c r="K16" s="488"/>
      <c r="L16" s="488"/>
      <c r="M16" s="488"/>
      <c r="N16" s="488"/>
    </row>
    <row r="18" spans="1:14" s="299" customFormat="1" hidden="1" x14ac:dyDescent="0.25">
      <c r="A18" s="273" t="s">
        <v>52</v>
      </c>
      <c r="B18" s="274"/>
      <c r="C18" s="274"/>
      <c r="D18" s="275"/>
      <c r="F18" s="277" t="s">
        <v>251</v>
      </c>
    </row>
    <row r="19" spans="1:14" s="299" customFormat="1" ht="45" hidden="1" customHeight="1" x14ac:dyDescent="0.25">
      <c r="A19" s="496"/>
      <c r="B19" s="497"/>
      <c r="C19" s="497"/>
      <c r="D19" s="498"/>
      <c r="F19" s="507" t="s">
        <v>316</v>
      </c>
      <c r="G19" s="507"/>
      <c r="H19" s="507"/>
      <c r="I19" s="507"/>
      <c r="J19" s="507"/>
      <c r="K19" s="507"/>
      <c r="L19" s="507"/>
      <c r="M19" s="507"/>
      <c r="N19" s="507"/>
    </row>
  </sheetData>
  <sheetProtection algorithmName="SHA-512" hashValue="PC2WvJzBdaqLLV8wYUvhfkLWGaBlAd0RI3H6kMlPrd507tyMyt0dcBcExB0fNiglB9gGiQ91OorBEqPOqCPSfg==" saltValue="mLpB48mFXSY+7zYP0fzqWA==" spinCount="100000" sheet="1" objects="1" scenarios="1" formatCells="0" formatRows="0" insertRows="0" deleteRows="0" sort="0"/>
  <mergeCells count="7">
    <mergeCell ref="F16:N16"/>
    <mergeCell ref="F19:N19"/>
    <mergeCell ref="A1:C1"/>
    <mergeCell ref="B13:C13"/>
    <mergeCell ref="A2:D2"/>
    <mergeCell ref="A16:D16"/>
    <mergeCell ref="A19:D19"/>
  </mergeCells>
  <printOptions horizontalCentered="1"/>
  <pageMargins left="0.25" right="0.25" top="0.25" bottom="0.25" header="0.3" footer="0.3"/>
  <pageSetup fitToHeight="0"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activeCell="A4" sqref="A4"/>
    </sheetView>
  </sheetViews>
  <sheetFormatPr defaultColWidth="9.140625" defaultRowHeight="15" x14ac:dyDescent="0.25"/>
  <cols>
    <col min="1" max="1" width="80.7109375" style="8" customWidth="1"/>
    <col min="2" max="3" width="17.5703125" style="8" customWidth="1"/>
    <col min="4" max="4" width="17.140625" style="8" customWidth="1"/>
    <col min="5" max="5" width="2.85546875" style="8" customWidth="1"/>
    <col min="6" max="16384" width="9.140625" style="8"/>
  </cols>
  <sheetData>
    <row r="1" spans="1:6" ht="29.25" customHeight="1" x14ac:dyDescent="0.25">
      <c r="A1" s="486" t="s">
        <v>189</v>
      </c>
      <c r="B1" s="486"/>
      <c r="C1" s="486"/>
      <c r="D1" s="8">
        <f>+'Section A'!B2</f>
        <v>0</v>
      </c>
    </row>
    <row r="2" spans="1:6" ht="43.5" customHeight="1" x14ac:dyDescent="0.25">
      <c r="A2" s="509" t="s">
        <v>96</v>
      </c>
      <c r="B2" s="509"/>
      <c r="C2" s="509"/>
      <c r="D2" s="509"/>
      <c r="E2" s="17"/>
      <c r="F2" s="17"/>
    </row>
    <row r="3" spans="1:6" ht="17.25" customHeight="1" x14ac:dyDescent="0.25">
      <c r="A3" s="239" t="s">
        <v>3</v>
      </c>
      <c r="B3" s="67" t="s">
        <v>54</v>
      </c>
      <c r="C3" s="67" t="s">
        <v>34</v>
      </c>
      <c r="D3" s="229" t="s">
        <v>287</v>
      </c>
      <c r="E3" s="17"/>
      <c r="F3" s="17"/>
    </row>
    <row r="4" spans="1:6" s="100" customFormat="1" x14ac:dyDescent="0.25">
      <c r="A4" s="242"/>
      <c r="B4" s="84"/>
      <c r="C4" s="86"/>
      <c r="D4" s="99">
        <f t="shared" ref="D4:D8" si="0">ROUND(B4*C4,2)</f>
        <v>0</v>
      </c>
      <c r="E4" s="84"/>
      <c r="F4" s="84"/>
    </row>
    <row r="5" spans="1:6" s="100" customFormat="1" x14ac:dyDescent="0.25">
      <c r="A5" s="240"/>
      <c r="B5" s="84"/>
      <c r="C5" s="86"/>
      <c r="D5" s="99">
        <f t="shared" si="0"/>
        <v>0</v>
      </c>
      <c r="E5" s="84"/>
      <c r="F5" s="84"/>
    </row>
    <row r="6" spans="1:6" s="100" customFormat="1" x14ac:dyDescent="0.25">
      <c r="A6" s="240"/>
      <c r="B6" s="84"/>
      <c r="C6" s="86"/>
      <c r="D6" s="99">
        <f t="shared" si="0"/>
        <v>0</v>
      </c>
    </row>
    <row r="7" spans="1:6" s="100" customFormat="1" x14ac:dyDescent="0.25">
      <c r="A7" s="240"/>
      <c r="B7" s="84"/>
      <c r="C7" s="86"/>
      <c r="D7" s="99">
        <f t="shared" si="0"/>
        <v>0</v>
      </c>
    </row>
    <row r="8" spans="1:6" s="100" customFormat="1" x14ac:dyDescent="0.25">
      <c r="A8" s="240"/>
      <c r="B8" s="84"/>
      <c r="C8" s="86"/>
      <c r="D8" s="99">
        <f t="shared" si="0"/>
        <v>0</v>
      </c>
    </row>
    <row r="9" spans="1:6" s="100" customFormat="1" x14ac:dyDescent="0.25">
      <c r="A9" s="240"/>
      <c r="B9" s="84"/>
      <c r="C9" s="86"/>
      <c r="D9" s="132">
        <f>ROUND(B9*C9,2)</f>
        <v>0</v>
      </c>
    </row>
    <row r="10" spans="1:6" s="100" customFormat="1" x14ac:dyDescent="0.25">
      <c r="A10" s="240"/>
      <c r="B10" s="199"/>
      <c r="C10" s="215" t="s">
        <v>42</v>
      </c>
      <c r="D10" s="76">
        <f>ROUND(SUM(D4:D9),2)</f>
        <v>0</v>
      </c>
      <c r="F10" s="113" t="s">
        <v>300</v>
      </c>
    </row>
    <row r="11" spans="1:6" s="100" customFormat="1" x14ac:dyDescent="0.25">
      <c r="A11" s="240"/>
      <c r="C11" s="130"/>
      <c r="D11" s="104"/>
    </row>
    <row r="12" spans="1:6" s="100" customFormat="1" hidden="1" x14ac:dyDescent="0.25">
      <c r="A12" s="268"/>
      <c r="B12" s="272"/>
      <c r="C12" s="342"/>
      <c r="D12" s="267">
        <f>ROUND(B12*C12,2)</f>
        <v>0</v>
      </c>
    </row>
    <row r="13" spans="1:6" s="100" customFormat="1" hidden="1" x14ac:dyDescent="0.25">
      <c r="A13" s="268"/>
      <c r="B13" s="272"/>
      <c r="C13" s="342"/>
      <c r="D13" s="271">
        <f>ROUND(B13*C13,2)</f>
        <v>0</v>
      </c>
    </row>
    <row r="14" spans="1:6" s="100" customFormat="1" hidden="1" x14ac:dyDescent="0.25">
      <c r="A14" s="343"/>
      <c r="B14" s="337"/>
      <c r="C14" s="266" t="s">
        <v>36</v>
      </c>
      <c r="D14" s="267">
        <f>ROUND(SUM(D11:D13),2)</f>
        <v>0</v>
      </c>
      <c r="F14" s="113" t="s">
        <v>300</v>
      </c>
    </row>
    <row r="15" spans="1:6" x14ac:dyDescent="0.25">
      <c r="D15" s="82"/>
    </row>
    <row r="16" spans="1:6" x14ac:dyDescent="0.25">
      <c r="B16" s="508" t="s">
        <v>57</v>
      </c>
      <c r="C16" s="508"/>
      <c r="D16" s="74">
        <f>+D10+D14</f>
        <v>0</v>
      </c>
      <c r="F16" s="138" t="s">
        <v>252</v>
      </c>
    </row>
    <row r="17" spans="1:23" s="100" customFormat="1" x14ac:dyDescent="0.25">
      <c r="C17" s="130"/>
      <c r="D17" s="104"/>
      <c r="O17" s="118"/>
      <c r="P17" s="118"/>
      <c r="Q17" s="118"/>
      <c r="R17" s="118"/>
      <c r="S17" s="502"/>
      <c r="T17" s="502"/>
      <c r="U17" s="118"/>
      <c r="V17" s="118"/>
      <c r="W17" s="125"/>
    </row>
    <row r="18" spans="1:23" s="100" customFormat="1" x14ac:dyDescent="0.25">
      <c r="A18" s="105" t="s">
        <v>55</v>
      </c>
      <c r="B18" s="106"/>
      <c r="C18" s="106"/>
      <c r="D18" s="107"/>
      <c r="F18" s="139" t="s">
        <v>251</v>
      </c>
      <c r="O18" s="501"/>
      <c r="P18" s="501"/>
      <c r="Q18" s="118"/>
      <c r="R18" s="118"/>
      <c r="S18" s="500"/>
      <c r="T18" s="500"/>
      <c r="U18" s="118"/>
      <c r="V18" s="118"/>
      <c r="W18" s="128"/>
    </row>
    <row r="19" spans="1:23" s="100" customFormat="1" ht="45" customHeight="1" x14ac:dyDescent="0.25">
      <c r="A19" s="504"/>
      <c r="B19" s="505"/>
      <c r="C19" s="505"/>
      <c r="D19" s="506"/>
      <c r="F19" s="488" t="s">
        <v>316</v>
      </c>
      <c r="G19" s="488"/>
      <c r="H19" s="488"/>
      <c r="I19" s="488"/>
      <c r="J19" s="488"/>
      <c r="K19" s="488"/>
      <c r="L19" s="488"/>
      <c r="M19" s="488"/>
      <c r="N19" s="488"/>
      <c r="O19" s="501"/>
      <c r="P19" s="501"/>
      <c r="Q19" s="118"/>
      <c r="R19" s="118"/>
      <c r="S19" s="501"/>
      <c r="T19" s="501"/>
      <c r="U19" s="118"/>
      <c r="V19" s="118"/>
      <c r="W19" s="129"/>
    </row>
    <row r="21" spans="1:23" s="100" customFormat="1" hidden="1" x14ac:dyDescent="0.25">
      <c r="A21" s="273" t="s">
        <v>56</v>
      </c>
      <c r="B21" s="274"/>
      <c r="C21" s="274"/>
      <c r="D21" s="275"/>
      <c r="F21" s="139" t="s">
        <v>251</v>
      </c>
    </row>
    <row r="22" spans="1:23" s="100" customFormat="1" ht="45" hidden="1" customHeight="1" x14ac:dyDescent="0.25">
      <c r="A22" s="496"/>
      <c r="B22" s="497"/>
      <c r="C22" s="497"/>
      <c r="D22" s="498"/>
      <c r="F22" s="488" t="s">
        <v>316</v>
      </c>
      <c r="G22" s="488"/>
      <c r="H22" s="488"/>
      <c r="I22" s="488"/>
      <c r="J22" s="488"/>
      <c r="K22" s="488"/>
      <c r="L22" s="488"/>
      <c r="M22" s="488"/>
      <c r="N22" s="488"/>
    </row>
  </sheetData>
  <sheetProtection algorithmName="SHA-512" hashValue="TJyeGhLJmbGAkXu9SCTdxDhe+duMUhThHNgy68gTE+vnHWe8z9lQehoZhdUw/FzpQHEr63aGkhlJxJPqAkEoFg==" saltValue="6+wxPXBjTN+OO4A3plVz5w==" spinCount="100000" sheet="1" objects="1" scenarios="1" formatCells="0" formatRows="0" insertRows="0" deleteRows="0" sort="0"/>
  <mergeCells count="12">
    <mergeCell ref="A22:D22"/>
    <mergeCell ref="B16:C16"/>
    <mergeCell ref="A1:C1"/>
    <mergeCell ref="A2:D2"/>
    <mergeCell ref="A19:D19"/>
    <mergeCell ref="F19:N19"/>
    <mergeCell ref="F22:N22"/>
    <mergeCell ref="S19:T19"/>
    <mergeCell ref="S17:T17"/>
    <mergeCell ref="O18:P18"/>
    <mergeCell ref="S18:T18"/>
    <mergeCell ref="O19:P19"/>
  </mergeCells>
  <printOptions horizontalCentered="1"/>
  <pageMargins left="0.25" right="0.25" top="0.25" bottom="0.25" header="0.3" footer="0.3"/>
  <pageSetup fitToHeight="0" orientation="landscape" blackAndWhite="1" r:id="rId1"/>
  <ignoredErrors>
    <ignoredError sqref="D9 D1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4"/>
  <sheetViews>
    <sheetView zoomScaleNormal="100" zoomScaleSheetLayoutView="100" workbookViewId="0">
      <selection activeCell="A8" sqref="A8:B8"/>
    </sheetView>
  </sheetViews>
  <sheetFormatPr defaultColWidth="9.140625" defaultRowHeight="15" x14ac:dyDescent="0.25"/>
  <cols>
    <col min="1" max="1" width="95.28515625" style="8" customWidth="1"/>
    <col min="2" max="2" width="19.140625" style="8" customWidth="1"/>
    <col min="3" max="3" width="18.7109375" style="8" customWidth="1"/>
    <col min="4" max="4" width="2.85546875" style="8" customWidth="1"/>
    <col min="5" max="16384" width="9.140625" style="8"/>
  </cols>
  <sheetData>
    <row r="1" spans="1:5" ht="20.25" customHeight="1" x14ac:dyDescent="0.25">
      <c r="A1" s="486" t="s">
        <v>189</v>
      </c>
      <c r="B1" s="486"/>
      <c r="C1" s="8">
        <f>+'Section A'!B2</f>
        <v>0</v>
      </c>
    </row>
    <row r="2" spans="1:5" ht="66.75" customHeight="1" x14ac:dyDescent="0.25">
      <c r="A2" s="512" t="s">
        <v>198</v>
      </c>
      <c r="B2" s="512"/>
      <c r="C2" s="512"/>
      <c r="D2" s="17"/>
    </row>
    <row r="3" spans="1:5" ht="13.5" customHeight="1" x14ac:dyDescent="0.25">
      <c r="A3" s="519" t="s">
        <v>195</v>
      </c>
      <c r="B3" s="520"/>
      <c r="C3" s="520"/>
      <c r="D3" s="17"/>
    </row>
    <row r="4" spans="1:5" ht="90" customHeight="1" x14ac:dyDescent="0.25">
      <c r="A4" s="512" t="s">
        <v>196</v>
      </c>
      <c r="B4" s="512"/>
      <c r="C4" s="512"/>
      <c r="D4" s="17"/>
    </row>
    <row r="5" spans="1:5" ht="8.25" customHeight="1" x14ac:dyDescent="0.25">
      <c r="A5" s="521"/>
      <c r="B5" s="521"/>
      <c r="C5" s="521"/>
      <c r="D5" s="17"/>
    </row>
    <row r="6" spans="1:5" ht="15" customHeight="1" x14ac:dyDescent="0.25">
      <c r="A6" s="514" t="s">
        <v>3</v>
      </c>
      <c r="B6" s="515"/>
      <c r="C6" s="513" t="s">
        <v>288</v>
      </c>
      <c r="D6" s="17"/>
    </row>
    <row r="7" spans="1:5" x14ac:dyDescent="0.25">
      <c r="A7" s="516"/>
      <c r="B7" s="517"/>
      <c r="C7" s="513"/>
      <c r="D7" s="17"/>
    </row>
    <row r="8" spans="1:5" s="100" customFormat="1" x14ac:dyDescent="0.25">
      <c r="A8" s="518"/>
      <c r="B8" s="518"/>
      <c r="C8" s="86">
        <v>0</v>
      </c>
      <c r="D8" s="84"/>
    </row>
    <row r="9" spans="1:5" s="100" customFormat="1" x14ac:dyDescent="0.25">
      <c r="A9" s="511"/>
      <c r="B9" s="511"/>
      <c r="C9" s="131">
        <v>0</v>
      </c>
      <c r="D9" s="84"/>
    </row>
    <row r="10" spans="1:5" s="100" customFormat="1" x14ac:dyDescent="0.25">
      <c r="A10" s="511"/>
      <c r="B10" s="511"/>
      <c r="C10" s="131">
        <v>0</v>
      </c>
      <c r="D10" s="84"/>
    </row>
    <row r="11" spans="1:5" s="100" customFormat="1" x14ac:dyDescent="0.25">
      <c r="A11" s="511"/>
      <c r="B11" s="511"/>
      <c r="C11" s="148">
        <v>0</v>
      </c>
    </row>
    <row r="12" spans="1:5" s="100" customFormat="1" x14ac:dyDescent="0.25">
      <c r="A12" s="200"/>
      <c r="B12" s="215" t="s">
        <v>42</v>
      </c>
      <c r="C12" s="76">
        <f>ROUND(SUM(C8:C11),2)</f>
        <v>0</v>
      </c>
      <c r="E12" s="113" t="s">
        <v>304</v>
      </c>
    </row>
    <row r="13" spans="1:5" s="100" customFormat="1" x14ac:dyDescent="0.25">
      <c r="A13" s="511"/>
      <c r="B13" s="511"/>
      <c r="C13" s="104"/>
    </row>
    <row r="14" spans="1:5" s="100" customFormat="1" hidden="1" x14ac:dyDescent="0.25">
      <c r="A14" s="510"/>
      <c r="B14" s="510"/>
      <c r="C14" s="298"/>
    </row>
    <row r="15" spans="1:5" s="100" customFormat="1" hidden="1" x14ac:dyDescent="0.25">
      <c r="A15" s="510"/>
      <c r="B15" s="510"/>
      <c r="C15" s="331"/>
    </row>
    <row r="16" spans="1:5" s="100" customFormat="1" hidden="1" x14ac:dyDescent="0.25">
      <c r="A16" s="341"/>
      <c r="B16" s="266" t="s">
        <v>36</v>
      </c>
      <c r="C16" s="267">
        <f>ROUND(SUM(C13:C15),2)</f>
        <v>0</v>
      </c>
      <c r="E16" s="113" t="s">
        <v>304</v>
      </c>
    </row>
    <row r="17" spans="1:13" x14ac:dyDescent="0.25">
      <c r="C17" s="20"/>
    </row>
    <row r="18" spans="1:13" x14ac:dyDescent="0.25">
      <c r="B18" s="236" t="s">
        <v>301</v>
      </c>
      <c r="C18" s="74">
        <f>+C12+C16</f>
        <v>0</v>
      </c>
      <c r="E18" s="138" t="s">
        <v>252</v>
      </c>
    </row>
    <row r="19" spans="1:13" s="100" customFormat="1" x14ac:dyDescent="0.25">
      <c r="A19" s="196"/>
      <c r="B19" s="130"/>
      <c r="C19" s="104"/>
    </row>
    <row r="20" spans="1:13" s="100" customFormat="1" x14ac:dyDescent="0.25">
      <c r="A20" s="105" t="s">
        <v>97</v>
      </c>
      <c r="B20" s="106"/>
      <c r="C20" s="107"/>
      <c r="E20" s="139" t="s">
        <v>251</v>
      </c>
    </row>
    <row r="21" spans="1:13" s="100" customFormat="1" ht="45" customHeight="1" x14ac:dyDescent="0.25">
      <c r="A21" s="504"/>
      <c r="B21" s="505"/>
      <c r="C21" s="506"/>
      <c r="E21" s="488" t="s">
        <v>316</v>
      </c>
      <c r="F21" s="488"/>
      <c r="G21" s="488"/>
      <c r="H21" s="488"/>
      <c r="I21" s="488"/>
      <c r="J21" s="488"/>
      <c r="K21" s="488"/>
      <c r="L21" s="488"/>
      <c r="M21" s="488"/>
    </row>
    <row r="22" spans="1:13" ht="14.25" customHeight="1" x14ac:dyDescent="0.25">
      <c r="E22"/>
    </row>
    <row r="23" spans="1:13" s="100" customFormat="1" hidden="1" x14ac:dyDescent="0.25">
      <c r="A23" s="273" t="s">
        <v>98</v>
      </c>
      <c r="B23" s="274"/>
      <c r="C23" s="275"/>
      <c r="E23" s="139" t="s">
        <v>251</v>
      </c>
    </row>
    <row r="24" spans="1:13" s="100" customFormat="1" ht="45" hidden="1" customHeight="1" x14ac:dyDescent="0.25">
      <c r="A24" s="496"/>
      <c r="B24" s="497"/>
      <c r="C24" s="498"/>
      <c r="E24" s="488" t="s">
        <v>316</v>
      </c>
      <c r="F24" s="488"/>
      <c r="G24" s="488"/>
      <c r="H24" s="488"/>
      <c r="I24" s="488"/>
      <c r="J24" s="488"/>
      <c r="K24" s="488"/>
      <c r="L24" s="488"/>
      <c r="M24" s="488"/>
    </row>
  </sheetData>
  <sheetProtection algorithmName="SHA-512" hashValue="w4fvPWbBsXrM9Ty2MyvBZG8LhwXLlsC1v0U4IUsxcWiIyH3KvVPEW8A583Ty4DLIxSaKSuyw+QgoclTa4vqXxg==" saltValue="huEmInoDltWLy72qCp0/2g==" spinCount="100000" sheet="1" objects="1" scenarios="1" formatCells="0" formatRows="0" insertRows="0" deleteRows="0" sort="0"/>
  <mergeCells count="18">
    <mergeCell ref="A1:B1"/>
    <mergeCell ref="A2:C2"/>
    <mergeCell ref="C6:C7"/>
    <mergeCell ref="A6:B7"/>
    <mergeCell ref="A8:B8"/>
    <mergeCell ref="A3:C3"/>
    <mergeCell ref="A4:C4"/>
    <mergeCell ref="A5:C5"/>
    <mergeCell ref="A9:B9"/>
    <mergeCell ref="A10:B10"/>
    <mergeCell ref="A11:B11"/>
    <mergeCell ref="A13:B13"/>
    <mergeCell ref="A14:B14"/>
    <mergeCell ref="E24:M24"/>
    <mergeCell ref="E21:M21"/>
    <mergeCell ref="A21:C21"/>
    <mergeCell ref="A24:C24"/>
    <mergeCell ref="A15:B15"/>
  </mergeCells>
  <printOptions horizontalCentered="1"/>
  <pageMargins left="0.25" right="0.25" top="0.25" bottom="0.25" header="0.3" footer="0.3"/>
  <pageSetup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5"/>
  <sheetViews>
    <sheetView zoomScaleNormal="100" zoomScaleSheetLayoutView="100" workbookViewId="0">
      <selection activeCell="A4" sqref="A4"/>
    </sheetView>
  </sheetViews>
  <sheetFormatPr defaultColWidth="9.140625" defaultRowHeight="15" x14ac:dyDescent="0.25"/>
  <cols>
    <col min="1" max="1" width="37.140625" style="8" customWidth="1"/>
    <col min="2" max="2" width="27.5703125" style="8" customWidth="1"/>
    <col min="3" max="6" width="13" style="8" customWidth="1"/>
    <col min="7" max="7" width="17" style="8" customWidth="1"/>
    <col min="8" max="8" width="2.85546875" style="8" customWidth="1"/>
    <col min="9" max="16384" width="9.140625" style="8"/>
  </cols>
  <sheetData>
    <row r="1" spans="1:9" ht="30" customHeight="1" x14ac:dyDescent="0.25">
      <c r="A1" s="486" t="s">
        <v>189</v>
      </c>
      <c r="B1" s="486"/>
      <c r="C1" s="486"/>
      <c r="D1" s="486"/>
      <c r="E1" s="486"/>
      <c r="F1" s="486"/>
      <c r="G1" s="8">
        <f>+'Section A'!B2</f>
        <v>0</v>
      </c>
    </row>
    <row r="2" spans="1:9" ht="46.5" customHeight="1" x14ac:dyDescent="0.25">
      <c r="A2" s="522" t="s">
        <v>258</v>
      </c>
      <c r="B2" s="522"/>
      <c r="C2" s="522"/>
      <c r="D2" s="522"/>
      <c r="E2" s="522"/>
      <c r="F2" s="522"/>
      <c r="G2" s="522"/>
    </row>
    <row r="3" spans="1:9" ht="25.5" x14ac:dyDescent="0.25">
      <c r="A3" s="227" t="s">
        <v>60</v>
      </c>
      <c r="B3" s="493" t="s">
        <v>290</v>
      </c>
      <c r="C3" s="493"/>
      <c r="D3" s="18" t="s">
        <v>58</v>
      </c>
      <c r="E3" s="18" t="s">
        <v>59</v>
      </c>
      <c r="F3" s="18" t="s">
        <v>50</v>
      </c>
      <c r="G3" s="228" t="s">
        <v>291</v>
      </c>
    </row>
    <row r="4" spans="1:9" s="100" customFormat="1" x14ac:dyDescent="0.25">
      <c r="A4" s="226"/>
      <c r="B4" s="523"/>
      <c r="C4" s="523"/>
      <c r="D4" s="116"/>
      <c r="E4" s="195"/>
      <c r="F4" s="95"/>
      <c r="G4" s="99">
        <f>ROUND(+D4*F4,2)</f>
        <v>0</v>
      </c>
    </row>
    <row r="5" spans="1:9" s="100" customFormat="1" ht="15" customHeight="1" x14ac:dyDescent="0.25">
      <c r="A5" s="226"/>
      <c r="B5" s="523"/>
      <c r="C5" s="523"/>
      <c r="D5" s="116"/>
      <c r="E5" s="195"/>
      <c r="F5" s="95"/>
      <c r="G5" s="132">
        <f>ROUND(+D5*F5,2)</f>
        <v>0</v>
      </c>
    </row>
    <row r="6" spans="1:9" s="100" customFormat="1" x14ac:dyDescent="0.25">
      <c r="A6" s="226"/>
      <c r="B6" s="523"/>
      <c r="C6" s="523"/>
      <c r="D6" s="96"/>
      <c r="E6" s="201"/>
      <c r="F6" s="201" t="s">
        <v>249</v>
      </c>
      <c r="G6" s="76">
        <f>ROUND(SUM(G4:G5),2)</f>
        <v>0</v>
      </c>
      <c r="I6" s="113" t="s">
        <v>278</v>
      </c>
    </row>
    <row r="7" spans="1:9" s="100" customFormat="1" x14ac:dyDescent="0.25">
      <c r="A7" s="238"/>
      <c r="B7" s="523"/>
      <c r="C7" s="523"/>
      <c r="D7" s="96"/>
      <c r="E7" s="204"/>
      <c r="F7" s="204"/>
      <c r="G7" s="99"/>
      <c r="I7" s="113"/>
    </row>
    <row r="8" spans="1:9" s="100" customFormat="1" hidden="1" x14ac:dyDescent="0.25">
      <c r="A8" s="278"/>
      <c r="B8" s="524"/>
      <c r="C8" s="524"/>
      <c r="D8" s="270"/>
      <c r="E8" s="295"/>
      <c r="F8" s="339"/>
      <c r="G8" s="267">
        <f>ROUND(+D8*F8,2)</f>
        <v>0</v>
      </c>
    </row>
    <row r="9" spans="1:9" s="100" customFormat="1" hidden="1" x14ac:dyDescent="0.25">
      <c r="A9" s="278"/>
      <c r="B9" s="524"/>
      <c r="C9" s="524"/>
      <c r="D9" s="270"/>
      <c r="E9" s="295"/>
      <c r="F9" s="339"/>
      <c r="G9" s="271">
        <f>ROUND(+D9*F9,2)</f>
        <v>0</v>
      </c>
    </row>
    <row r="10" spans="1:9" s="100" customFormat="1" hidden="1" x14ac:dyDescent="0.25">
      <c r="A10" s="281"/>
      <c r="B10" s="525"/>
      <c r="C10" s="525"/>
      <c r="D10" s="297"/>
      <c r="E10" s="266"/>
      <c r="F10" s="266" t="s">
        <v>279</v>
      </c>
      <c r="G10" s="267">
        <f>ROUND(SUM(G7:G9),2)</f>
        <v>0</v>
      </c>
      <c r="I10" s="113" t="s">
        <v>278</v>
      </c>
    </row>
    <row r="11" spans="1:9" s="100" customFormat="1" x14ac:dyDescent="0.25">
      <c r="A11" s="246"/>
      <c r="B11" s="243"/>
      <c r="C11" s="243"/>
      <c r="D11" s="96"/>
      <c r="E11" s="203"/>
      <c r="F11" s="203"/>
      <c r="G11" s="99"/>
      <c r="I11" s="113"/>
    </row>
    <row r="12" spans="1:9" s="100" customFormat="1" x14ac:dyDescent="0.25">
      <c r="A12" s="246"/>
      <c r="B12" s="243"/>
      <c r="C12" s="243"/>
      <c r="D12" s="96"/>
      <c r="E12" s="203"/>
      <c r="F12" s="250" t="s">
        <v>302</v>
      </c>
      <c r="G12" s="76">
        <f>+G10+G6</f>
        <v>0</v>
      </c>
      <c r="I12" s="113"/>
    </row>
    <row r="13" spans="1:9" s="100" customFormat="1" x14ac:dyDescent="0.25">
      <c r="C13" s="101"/>
      <c r="G13" s="104"/>
    </row>
    <row r="14" spans="1:9" s="100" customFormat="1" x14ac:dyDescent="0.25">
      <c r="A14" s="105" t="s">
        <v>305</v>
      </c>
      <c r="B14" s="106"/>
      <c r="C14" s="106"/>
      <c r="D14" s="106"/>
      <c r="E14" s="106"/>
      <c r="F14" s="106"/>
      <c r="G14" s="126"/>
      <c r="I14" s="139" t="s">
        <v>251</v>
      </c>
    </row>
    <row r="15" spans="1:9" s="100" customFormat="1" ht="45" customHeight="1" x14ac:dyDescent="0.25">
      <c r="A15" s="504"/>
      <c r="B15" s="505"/>
      <c r="C15" s="505"/>
      <c r="D15" s="505"/>
      <c r="E15" s="505"/>
      <c r="F15" s="505"/>
      <c r="G15" s="506"/>
      <c r="I15" s="139" t="s">
        <v>313</v>
      </c>
    </row>
    <row r="17" spans="1:17" s="100" customFormat="1" hidden="1" x14ac:dyDescent="0.25">
      <c r="A17" s="273" t="s">
        <v>306</v>
      </c>
      <c r="B17" s="289"/>
      <c r="C17" s="274"/>
      <c r="D17" s="274"/>
      <c r="E17" s="274"/>
      <c r="F17" s="274"/>
      <c r="G17" s="338"/>
      <c r="I17" s="139" t="s">
        <v>251</v>
      </c>
    </row>
    <row r="18" spans="1:17" s="100" customFormat="1" ht="45" hidden="1" customHeight="1" x14ac:dyDescent="0.25">
      <c r="A18" s="496"/>
      <c r="B18" s="497"/>
      <c r="C18" s="497"/>
      <c r="D18" s="497"/>
      <c r="E18" s="497"/>
      <c r="F18" s="497"/>
      <c r="G18" s="498"/>
      <c r="I18" s="139" t="s">
        <v>313</v>
      </c>
    </row>
    <row r="19" spans="1:17" s="100" customFormat="1" x14ac:dyDescent="0.25">
      <c r="A19" s="96"/>
      <c r="B19" s="96"/>
      <c r="C19" s="96"/>
      <c r="D19" s="96"/>
      <c r="E19" s="119"/>
      <c r="F19" s="119"/>
      <c r="G19" s="99"/>
    </row>
    <row r="20" spans="1:17" x14ac:dyDescent="0.25">
      <c r="A20" s="228" t="s">
        <v>289</v>
      </c>
      <c r="B20" s="228" t="s">
        <v>43</v>
      </c>
      <c r="C20" s="68" t="s">
        <v>44</v>
      </c>
      <c r="D20" s="68" t="s">
        <v>45</v>
      </c>
      <c r="E20" s="68" t="s">
        <v>46</v>
      </c>
      <c r="F20" s="68" t="s">
        <v>47</v>
      </c>
      <c r="G20" s="228"/>
    </row>
    <row r="21" spans="1:17" s="100" customFormat="1" x14ac:dyDescent="0.25">
      <c r="A21" s="226"/>
      <c r="B21" s="226"/>
      <c r="C21" s="116"/>
      <c r="D21" s="195"/>
      <c r="E21" s="98"/>
      <c r="F21" s="98"/>
      <c r="G21" s="99">
        <f t="shared" ref="G21:G22" si="0">ROUND(C21*E21*F21,2)</f>
        <v>0</v>
      </c>
    </row>
    <row r="22" spans="1:17" s="100" customFormat="1" x14ac:dyDescent="0.25">
      <c r="A22" s="226"/>
      <c r="B22" s="226"/>
      <c r="C22" s="116"/>
      <c r="D22" s="195"/>
      <c r="E22" s="98"/>
      <c r="F22" s="98"/>
      <c r="G22" s="132">
        <f t="shared" si="0"/>
        <v>0</v>
      </c>
    </row>
    <row r="23" spans="1:17" s="100" customFormat="1" x14ac:dyDescent="0.25">
      <c r="A23" s="226"/>
      <c r="B23" s="200"/>
      <c r="C23" s="101"/>
      <c r="D23" s="196"/>
      <c r="E23" s="199"/>
      <c r="F23" s="201" t="s">
        <v>249</v>
      </c>
      <c r="G23" s="76">
        <f>ROUND(SUM(G21:G22),2)</f>
        <v>0</v>
      </c>
      <c r="I23" s="113" t="s">
        <v>278</v>
      </c>
    </row>
    <row r="24" spans="1:17" s="100" customFormat="1" x14ac:dyDescent="0.25">
      <c r="A24" s="226"/>
      <c r="B24" s="226"/>
      <c r="C24" s="101"/>
      <c r="D24" s="196"/>
      <c r="G24" s="104"/>
    </row>
    <row r="25" spans="1:17" s="299" customFormat="1" hidden="1" x14ac:dyDescent="0.25">
      <c r="A25" s="278"/>
      <c r="B25" s="278"/>
      <c r="C25" s="270"/>
      <c r="D25" s="295"/>
      <c r="E25" s="269"/>
      <c r="F25" s="269"/>
      <c r="G25" s="267">
        <f>ROUND(C25*E25*F25,2)</f>
        <v>0</v>
      </c>
    </row>
    <row r="26" spans="1:17" s="299" customFormat="1" hidden="1" x14ac:dyDescent="0.25">
      <c r="A26" s="278"/>
      <c r="B26" s="278"/>
      <c r="C26" s="270"/>
      <c r="D26" s="295"/>
      <c r="E26" s="269"/>
      <c r="F26" s="269"/>
      <c r="G26" s="271">
        <f>ROUND(C26*E26*F26,2)</f>
        <v>0</v>
      </c>
    </row>
    <row r="27" spans="1:17" s="299" customFormat="1" hidden="1" x14ac:dyDescent="0.25">
      <c r="A27" s="281"/>
      <c r="B27" s="324"/>
      <c r="C27" s="340"/>
      <c r="D27" s="324"/>
      <c r="E27" s="337"/>
      <c r="F27" s="266" t="s">
        <v>279</v>
      </c>
      <c r="G27" s="267">
        <f>ROUND(SUM(G24:G26),2)</f>
        <v>0</v>
      </c>
      <c r="I27" s="277" t="s">
        <v>278</v>
      </c>
    </row>
    <row r="28" spans="1:17" s="100" customFormat="1" x14ac:dyDescent="0.25">
      <c r="A28" s="246"/>
      <c r="C28" s="101"/>
      <c r="E28" s="198"/>
      <c r="F28" s="203"/>
      <c r="G28" s="99"/>
      <c r="I28" s="113"/>
    </row>
    <row r="29" spans="1:17" s="100" customFormat="1" x14ac:dyDescent="0.25">
      <c r="A29" s="246"/>
      <c r="C29" s="101"/>
      <c r="E29" s="198"/>
      <c r="F29" s="250" t="s">
        <v>303</v>
      </c>
      <c r="G29" s="76">
        <f>+G27+G23</f>
        <v>0</v>
      </c>
      <c r="I29" s="113"/>
    </row>
    <row r="30" spans="1:17" s="100" customFormat="1" x14ac:dyDescent="0.25">
      <c r="C30" s="101"/>
      <c r="G30" s="104"/>
    </row>
    <row r="31" spans="1:17" s="100" customFormat="1" x14ac:dyDescent="0.25">
      <c r="A31" s="251" t="s">
        <v>307</v>
      </c>
      <c r="B31" s="106"/>
      <c r="C31" s="106"/>
      <c r="D31" s="106"/>
      <c r="E31" s="106"/>
      <c r="F31" s="106"/>
      <c r="G31" s="126"/>
      <c r="I31" s="139" t="s">
        <v>251</v>
      </c>
    </row>
    <row r="32" spans="1:17" s="100" customFormat="1" ht="45" customHeight="1" x14ac:dyDescent="0.25">
      <c r="A32" s="504"/>
      <c r="B32" s="505"/>
      <c r="C32" s="505"/>
      <c r="D32" s="505"/>
      <c r="E32" s="505"/>
      <c r="F32" s="505"/>
      <c r="G32" s="506"/>
      <c r="I32" s="488" t="s">
        <v>316</v>
      </c>
      <c r="J32" s="488"/>
      <c r="K32" s="488"/>
      <c r="L32" s="488"/>
      <c r="M32" s="488"/>
      <c r="N32" s="488"/>
      <c r="O32" s="488"/>
      <c r="P32" s="488"/>
      <c r="Q32" s="488"/>
    </row>
    <row r="34" spans="1:17" s="299" customFormat="1" hidden="1" x14ac:dyDescent="0.25">
      <c r="A34" s="273" t="s">
        <v>308</v>
      </c>
      <c r="B34" s="289"/>
      <c r="C34" s="274"/>
      <c r="D34" s="274"/>
      <c r="E34" s="274"/>
      <c r="F34" s="274"/>
      <c r="G34" s="338"/>
      <c r="I34" s="277" t="s">
        <v>251</v>
      </c>
    </row>
    <row r="35" spans="1:17" s="299" customFormat="1" ht="45" hidden="1" customHeight="1" x14ac:dyDescent="0.25">
      <c r="A35" s="496"/>
      <c r="B35" s="497"/>
      <c r="C35" s="497"/>
      <c r="D35" s="497"/>
      <c r="E35" s="497"/>
      <c r="F35" s="497"/>
      <c r="G35" s="498"/>
      <c r="I35" s="507" t="s">
        <v>316</v>
      </c>
      <c r="J35" s="507"/>
      <c r="K35" s="507"/>
      <c r="L35" s="507"/>
      <c r="M35" s="507"/>
      <c r="N35" s="507"/>
      <c r="O35" s="507"/>
      <c r="P35" s="507"/>
      <c r="Q35" s="507"/>
    </row>
  </sheetData>
  <sheetProtection algorithmName="SHA-512" hashValue="I1QurkPl3KDk4uaa+zCZSH0pGQivAb9N2/wphqnlVYCNKnSqD3+y/HXHLdGqSW1Wii0g4ghc9mPeg6Y/cHZTxQ==" saltValue="HLE/LymVS8MXJDYguqUwUA==" spinCount="100000" sheet="1" objects="1" scenarios="1" formatCells="0" formatRows="0" insertRows="0" deleteRows="0" sort="0"/>
  <mergeCells count="16">
    <mergeCell ref="I32:Q32"/>
    <mergeCell ref="I35:Q35"/>
    <mergeCell ref="A1:F1"/>
    <mergeCell ref="A2:G2"/>
    <mergeCell ref="B6:C6"/>
    <mergeCell ref="B7:C7"/>
    <mergeCell ref="B9:C9"/>
    <mergeCell ref="B8:C8"/>
    <mergeCell ref="B3:C3"/>
    <mergeCell ref="B4:C4"/>
    <mergeCell ref="B5:C5"/>
    <mergeCell ref="A35:G35"/>
    <mergeCell ref="A32:G32"/>
    <mergeCell ref="B10:C10"/>
    <mergeCell ref="A15:G15"/>
    <mergeCell ref="A18:G18"/>
  </mergeCells>
  <printOptions horizontalCentered="1"/>
  <pageMargins left="0.25" right="0.25" top="0.25" bottom="0.25" header="0.3" footer="0.3"/>
  <pageSetup fitToHeight="0" orientation="landscape" blackAndWhite="1"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8"/>
  <sheetViews>
    <sheetView zoomScaleNormal="100" zoomScaleSheetLayoutView="100" workbookViewId="0">
      <selection activeCell="A18" sqref="A18:C18"/>
    </sheetView>
  </sheetViews>
  <sheetFormatPr defaultColWidth="9.140625" defaultRowHeight="15" x14ac:dyDescent="0.25"/>
  <cols>
    <col min="1" max="1" width="40" style="8" customWidth="1"/>
    <col min="2" max="2" width="76.7109375" style="8" customWidth="1"/>
    <col min="3" max="3" width="16.5703125" style="8" customWidth="1"/>
    <col min="4" max="4" width="2.28515625" style="8" customWidth="1"/>
    <col min="5" max="16384" width="9.140625" style="8"/>
  </cols>
  <sheetData>
    <row r="1" spans="1:13" ht="30" customHeight="1" x14ac:dyDescent="0.25">
      <c r="A1" s="526" t="s">
        <v>189</v>
      </c>
      <c r="B1" s="526"/>
      <c r="C1" s="324">
        <f>+'Section A'!B2</f>
        <v>0</v>
      </c>
    </row>
    <row r="2" spans="1:13" ht="63" customHeight="1" x14ac:dyDescent="0.25">
      <c r="A2" s="527" t="s">
        <v>200</v>
      </c>
      <c r="B2" s="527"/>
      <c r="C2" s="527"/>
    </row>
    <row r="3" spans="1:13" ht="25.5" customHeight="1" x14ac:dyDescent="0.25">
      <c r="A3" s="325" t="s">
        <v>21</v>
      </c>
      <c r="B3" s="325" t="s">
        <v>61</v>
      </c>
      <c r="C3" s="325" t="s">
        <v>292</v>
      </c>
    </row>
    <row r="4" spans="1:13" s="100" customFormat="1" ht="15" customHeight="1" x14ac:dyDescent="0.25">
      <c r="A4" s="326"/>
      <c r="B4" s="327"/>
      <c r="C4" s="328"/>
      <c r="E4" s="206" t="s">
        <v>78</v>
      </c>
      <c r="F4" s="206"/>
    </row>
    <row r="5" spans="1:13" s="100" customFormat="1" ht="15" customHeight="1" x14ac:dyDescent="0.25">
      <c r="A5" s="268"/>
      <c r="B5" s="268"/>
      <c r="C5" s="329"/>
      <c r="E5" s="207" t="s">
        <v>78</v>
      </c>
      <c r="F5" s="202"/>
    </row>
    <row r="6" spans="1:13" s="100" customFormat="1" x14ac:dyDescent="0.25">
      <c r="A6" s="268"/>
      <c r="B6" s="322" t="s">
        <v>42</v>
      </c>
      <c r="C6" s="267">
        <f>ROUND(SUM(C4:C5),2)</f>
        <v>0</v>
      </c>
      <c r="E6" s="113" t="s">
        <v>304</v>
      </c>
    </row>
    <row r="7" spans="1:13" s="100" customFormat="1" x14ac:dyDescent="0.25">
      <c r="A7" s="268"/>
      <c r="B7" s="268"/>
      <c r="C7" s="330"/>
    </row>
    <row r="8" spans="1:13" s="100" customFormat="1" x14ac:dyDescent="0.25">
      <c r="A8" s="268"/>
      <c r="B8" s="268"/>
      <c r="C8" s="298"/>
    </row>
    <row r="9" spans="1:13" s="100" customFormat="1" x14ac:dyDescent="0.25">
      <c r="A9" s="268"/>
      <c r="B9" s="268"/>
      <c r="C9" s="331"/>
    </row>
    <row r="10" spans="1:13" s="100" customFormat="1" x14ac:dyDescent="0.25">
      <c r="A10" s="332"/>
      <c r="B10" s="266" t="s">
        <v>36</v>
      </c>
      <c r="C10" s="267">
        <f>ROUND(SUM(C7:C9),2)</f>
        <v>0</v>
      </c>
      <c r="E10" s="113" t="s">
        <v>304</v>
      </c>
    </row>
    <row r="11" spans="1:13" x14ac:dyDescent="0.25">
      <c r="A11" s="324"/>
      <c r="B11" s="324"/>
      <c r="C11" s="333"/>
    </row>
    <row r="12" spans="1:13" x14ac:dyDescent="0.25">
      <c r="A12" s="324"/>
      <c r="B12" s="323" t="s">
        <v>64</v>
      </c>
      <c r="C12" s="267">
        <f>+C10+C6</f>
        <v>0</v>
      </c>
      <c r="E12" s="138" t="s">
        <v>252</v>
      </c>
    </row>
    <row r="13" spans="1:13" s="100" customFormat="1" x14ac:dyDescent="0.25">
      <c r="A13" s="324"/>
      <c r="B13" s="324"/>
      <c r="C13" s="330"/>
    </row>
    <row r="14" spans="1:13" s="100" customFormat="1" x14ac:dyDescent="0.25">
      <c r="A14" s="273" t="s">
        <v>62</v>
      </c>
      <c r="B14" s="334"/>
      <c r="C14" s="335"/>
      <c r="E14" s="139" t="s">
        <v>251</v>
      </c>
    </row>
    <row r="15" spans="1:13" s="100" customFormat="1" ht="45" customHeight="1" x14ac:dyDescent="0.25">
      <c r="A15" s="496"/>
      <c r="B15" s="497"/>
      <c r="C15" s="498"/>
      <c r="E15" s="488" t="s">
        <v>316</v>
      </c>
      <c r="F15" s="488"/>
      <c r="G15" s="488"/>
      <c r="H15" s="488"/>
      <c r="I15" s="488"/>
      <c r="J15" s="488"/>
      <c r="K15" s="488"/>
      <c r="L15" s="488"/>
      <c r="M15" s="488"/>
    </row>
    <row r="16" spans="1:13" x14ac:dyDescent="0.25">
      <c r="A16" s="324"/>
      <c r="B16" s="324"/>
      <c r="C16" s="324"/>
      <c r="E16" s="139"/>
    </row>
    <row r="17" spans="1:13" s="100" customFormat="1" x14ac:dyDescent="0.25">
      <c r="A17" s="273" t="s">
        <v>63</v>
      </c>
      <c r="B17" s="274"/>
      <c r="C17" s="275"/>
      <c r="E17" s="139" t="s">
        <v>251</v>
      </c>
    </row>
    <row r="18" spans="1:13" s="100" customFormat="1" ht="45" customHeight="1" x14ac:dyDescent="0.25">
      <c r="A18" s="496"/>
      <c r="B18" s="497"/>
      <c r="C18" s="498"/>
      <c r="E18" s="488" t="s">
        <v>316</v>
      </c>
      <c r="F18" s="488"/>
      <c r="G18" s="488"/>
      <c r="H18" s="488"/>
      <c r="I18" s="488"/>
      <c r="J18" s="488"/>
      <c r="K18" s="488"/>
      <c r="L18" s="488"/>
      <c r="M18" s="488"/>
    </row>
  </sheetData>
  <sheetProtection algorithmName="SHA-512" hashValue="jyDRiL3WgX6qLkcWr5jfIjemOG/UNDk224Dl0gHdsMDF/21azYTMoYnVXrjnrg+frZoRsdN8DZVlSCiE6IicXQ==" saltValue="z+igsQD+Ri4KJEBpGi5Avg==" spinCount="100000" sheet="1" objects="1" scenarios="1"/>
  <mergeCells count="6">
    <mergeCell ref="A1:B1"/>
    <mergeCell ref="A2:C2"/>
    <mergeCell ref="A15:C15"/>
    <mergeCell ref="A18:C18"/>
    <mergeCell ref="E15:M15"/>
    <mergeCell ref="E18:M18"/>
  </mergeCells>
  <printOptions horizontalCentered="1"/>
  <pageMargins left="0.25" right="0.25" top="0.25" bottom="0.25" header="0.3" footer="0.3"/>
  <pageSetup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1"/>
  <sheetViews>
    <sheetView zoomScaleNormal="100" workbookViewId="0">
      <selection activeCell="A5" sqref="A5"/>
    </sheetView>
  </sheetViews>
  <sheetFormatPr defaultColWidth="9.140625" defaultRowHeight="12.75" x14ac:dyDescent="0.2"/>
  <cols>
    <col min="1" max="1" width="37.140625" style="13" customWidth="1"/>
    <col min="2" max="5" width="16.85546875" style="13" customWidth="1"/>
    <col min="6" max="6" width="18.42578125" style="13" customWidth="1"/>
    <col min="7" max="7" width="2.7109375" style="13" customWidth="1"/>
    <col min="8" max="16384" width="9.140625" style="13"/>
  </cols>
  <sheetData>
    <row r="1" spans="1:8" ht="25.5" customHeight="1" x14ac:dyDescent="0.25">
      <c r="A1" s="486" t="s">
        <v>189</v>
      </c>
      <c r="B1" s="486"/>
      <c r="C1" s="486"/>
      <c r="D1" s="486"/>
      <c r="E1" s="486"/>
      <c r="F1" s="8">
        <f>+'Section A'!B2</f>
        <v>0</v>
      </c>
    </row>
    <row r="2" spans="1:8" ht="67.5" customHeight="1" x14ac:dyDescent="0.2">
      <c r="A2" s="487" t="s">
        <v>257</v>
      </c>
      <c r="B2" s="487"/>
      <c r="C2" s="487"/>
      <c r="D2" s="487"/>
      <c r="E2" s="487"/>
      <c r="F2" s="487"/>
    </row>
    <row r="4" spans="1:8" x14ac:dyDescent="0.2">
      <c r="A4" s="237" t="s">
        <v>65</v>
      </c>
      <c r="B4" s="63" t="s">
        <v>46</v>
      </c>
      <c r="C4" s="63" t="s">
        <v>45</v>
      </c>
      <c r="D4" s="63" t="s">
        <v>34</v>
      </c>
      <c r="E4" s="63" t="s">
        <v>33</v>
      </c>
      <c r="F4" s="227" t="s">
        <v>293</v>
      </c>
      <c r="H4" s="139" t="s">
        <v>250</v>
      </c>
    </row>
    <row r="5" spans="1:8" s="84" customFormat="1" ht="15" x14ac:dyDescent="0.25">
      <c r="A5" s="242"/>
      <c r="B5" s="98"/>
      <c r="C5" s="98"/>
      <c r="D5" s="116"/>
      <c r="E5" s="98"/>
      <c r="F5" s="99">
        <f t="shared" ref="F5:F6" si="0">ROUND(+B5*D5*E5,2)</f>
        <v>0</v>
      </c>
      <c r="H5" s="110"/>
    </row>
    <row r="6" spans="1:8" s="84" customFormat="1" ht="15" x14ac:dyDescent="0.25">
      <c r="A6" s="263"/>
      <c r="B6" s="98"/>
      <c r="C6" s="98"/>
      <c r="D6" s="116"/>
      <c r="E6" s="98"/>
      <c r="F6" s="99">
        <f t="shared" si="0"/>
        <v>0</v>
      </c>
      <c r="H6" s="110"/>
    </row>
    <row r="7" spans="1:8" s="84" customFormat="1" ht="15" x14ac:dyDescent="0.25">
      <c r="A7" s="263"/>
      <c r="B7" s="98"/>
      <c r="C7" s="98"/>
      <c r="D7" s="116"/>
      <c r="E7" s="98"/>
      <c r="F7" s="132">
        <f>ROUND(+B7*D7*E7,2)</f>
        <v>0</v>
      </c>
      <c r="H7" s="110"/>
    </row>
    <row r="8" spans="1:8" s="84" customFormat="1" ht="13.5" x14ac:dyDescent="0.25">
      <c r="A8" s="240"/>
      <c r="D8" s="199"/>
      <c r="E8" s="215" t="s">
        <v>42</v>
      </c>
      <c r="F8" s="76">
        <f>ROUND(SUM(F5:F7),2)</f>
        <v>0</v>
      </c>
      <c r="H8" s="113" t="s">
        <v>309</v>
      </c>
    </row>
    <row r="9" spans="1:8" s="84" customFormat="1" x14ac:dyDescent="0.2">
      <c r="A9" s="240"/>
      <c r="D9" s="133"/>
      <c r="F9" s="127"/>
    </row>
    <row r="10" spans="1:8" s="155" customFormat="1" ht="13.5" hidden="1" x14ac:dyDescent="0.25">
      <c r="A10" s="268"/>
      <c r="B10" s="269"/>
      <c r="C10" s="269"/>
      <c r="D10" s="270"/>
      <c r="E10" s="269"/>
      <c r="F10" s="267">
        <f>ROUND(+B10*D10*E10,2)</f>
        <v>0</v>
      </c>
    </row>
    <row r="11" spans="1:8" s="155" customFormat="1" ht="13.5" hidden="1" x14ac:dyDescent="0.25">
      <c r="A11" s="268"/>
      <c r="B11" s="269"/>
      <c r="C11" s="269"/>
      <c r="D11" s="270"/>
      <c r="E11" s="269"/>
      <c r="F11" s="271">
        <f>ROUND(+B11*D11*E11,2)</f>
        <v>0</v>
      </c>
    </row>
    <row r="12" spans="1:8" s="155" customFormat="1" ht="13.5" hidden="1" x14ac:dyDescent="0.25">
      <c r="A12" s="272"/>
      <c r="B12" s="272"/>
      <c r="C12" s="272"/>
      <c r="D12" s="337"/>
      <c r="E12" s="266" t="s">
        <v>36</v>
      </c>
      <c r="F12" s="267">
        <f>ROUND(SUM(F9:F11),2)</f>
        <v>0</v>
      </c>
      <c r="H12" s="277" t="s">
        <v>309</v>
      </c>
    </row>
    <row r="13" spans="1:8" s="84" customFormat="1" x14ac:dyDescent="0.2">
      <c r="F13" s="127"/>
    </row>
    <row r="14" spans="1:8" ht="15" x14ac:dyDescent="0.25">
      <c r="A14" s="8"/>
      <c r="B14" s="8"/>
      <c r="C14" s="8"/>
      <c r="D14" s="64"/>
      <c r="E14" s="142" t="s">
        <v>68</v>
      </c>
      <c r="F14" s="74">
        <f>+F12+F8</f>
        <v>0</v>
      </c>
      <c r="H14" s="138" t="s">
        <v>252</v>
      </c>
    </row>
    <row r="16" spans="1:8" s="84" customFormat="1" ht="15" x14ac:dyDescent="0.2">
      <c r="A16" s="105" t="s">
        <v>66</v>
      </c>
      <c r="B16" s="106"/>
      <c r="C16" s="106"/>
      <c r="D16" s="106"/>
      <c r="E16" s="106"/>
      <c r="F16" s="107"/>
      <c r="H16" s="139" t="s">
        <v>251</v>
      </c>
    </row>
    <row r="17" spans="1:16" s="84" customFormat="1" ht="45" customHeight="1" x14ac:dyDescent="0.2">
      <c r="A17" s="504"/>
      <c r="B17" s="505"/>
      <c r="C17" s="505"/>
      <c r="D17" s="505"/>
      <c r="E17" s="505"/>
      <c r="F17" s="506"/>
      <c r="H17" s="488" t="s">
        <v>316</v>
      </c>
      <c r="I17" s="488"/>
      <c r="J17" s="488"/>
      <c r="K17" s="488"/>
      <c r="L17" s="488"/>
      <c r="M17" s="488"/>
      <c r="N17" s="488"/>
      <c r="O17" s="488"/>
      <c r="P17" s="488"/>
    </row>
    <row r="18" spans="1:16" ht="15" x14ac:dyDescent="0.25">
      <c r="A18" s="8"/>
      <c r="B18" s="8"/>
      <c r="C18" s="8"/>
      <c r="D18" s="8"/>
      <c r="E18" s="8"/>
      <c r="F18" s="8"/>
      <c r="H18"/>
    </row>
    <row r="19" spans="1:16" s="155" customFormat="1" hidden="1" x14ac:dyDescent="0.2">
      <c r="A19" s="273" t="s">
        <v>67</v>
      </c>
      <c r="B19" s="274"/>
      <c r="C19" s="274"/>
      <c r="D19" s="274"/>
      <c r="E19" s="274"/>
      <c r="F19" s="275"/>
      <c r="H19" s="277" t="s">
        <v>251</v>
      </c>
    </row>
    <row r="20" spans="1:16" s="155" customFormat="1" ht="45" hidden="1" customHeight="1" x14ac:dyDescent="0.2">
      <c r="A20" s="496"/>
      <c r="B20" s="497"/>
      <c r="C20" s="497"/>
      <c r="D20" s="497"/>
      <c r="E20" s="497"/>
      <c r="F20" s="498"/>
      <c r="H20" s="507" t="s">
        <v>316</v>
      </c>
      <c r="I20" s="507"/>
      <c r="J20" s="507"/>
      <c r="K20" s="507"/>
      <c r="L20" s="507"/>
      <c r="M20" s="507"/>
      <c r="N20" s="507"/>
      <c r="O20" s="507"/>
      <c r="P20" s="507"/>
    </row>
    <row r="21" spans="1:16" ht="15" x14ac:dyDescent="0.25">
      <c r="A21" s="8"/>
      <c r="B21" s="8"/>
      <c r="C21" s="8"/>
      <c r="D21" s="8"/>
      <c r="E21" s="8"/>
      <c r="F21" s="82"/>
    </row>
  </sheetData>
  <sheetProtection algorithmName="SHA-512" hashValue="lblOfCITRyG8Fxf5R22s9Pj9VWGJqB99JsEO/7hl+xbJo8oLE7l8N6VZAlHyMZEKE3Gn/fPSAgUqb3XJ1/HtdA==" saltValue="zBrSTjPjQzUdxCH9zezYJg==" spinCount="100000" sheet="1" objects="1" scenarios="1" formatCells="0" formatRows="0" insertRows="0" deleteRows="0" sort="0"/>
  <mergeCells count="6">
    <mergeCell ref="A17:F17"/>
    <mergeCell ref="A20:F20"/>
    <mergeCell ref="A1:E1"/>
    <mergeCell ref="A2:F2"/>
    <mergeCell ref="H17:P17"/>
    <mergeCell ref="H20:P20"/>
  </mergeCells>
  <printOptions horizontalCentered="1"/>
  <pageMargins left="0.25" right="0.25" top="0.25" bottom="0.25" header="0.3" footer="0.3"/>
  <pageSetup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8"/>
  <sheetViews>
    <sheetView zoomScaleNormal="100" zoomScaleSheetLayoutView="100" workbookViewId="0">
      <selection activeCell="A18" sqref="A18:C18"/>
    </sheetView>
  </sheetViews>
  <sheetFormatPr defaultColWidth="9.140625" defaultRowHeight="15" x14ac:dyDescent="0.25"/>
  <cols>
    <col min="1" max="1" width="39.42578125" style="8" customWidth="1"/>
    <col min="2" max="2" width="75.5703125" style="8" customWidth="1"/>
    <col min="3" max="3" width="18.5703125" style="8" customWidth="1"/>
    <col min="4" max="4" width="2.140625" style="8" customWidth="1"/>
    <col min="5" max="16384" width="9.140625" style="8"/>
  </cols>
  <sheetData>
    <row r="1" spans="1:13" ht="20.25" customHeight="1" x14ac:dyDescent="0.25">
      <c r="A1" s="526" t="s">
        <v>189</v>
      </c>
      <c r="B1" s="526"/>
      <c r="C1" s="324">
        <f>+'Section A'!B2</f>
        <v>0</v>
      </c>
    </row>
    <row r="2" spans="1:13" ht="53.25" customHeight="1" x14ac:dyDescent="0.25">
      <c r="A2" s="527" t="s">
        <v>256</v>
      </c>
      <c r="B2" s="527"/>
      <c r="C2" s="527"/>
    </row>
    <row r="3" spans="1:13" ht="25.5" x14ac:dyDescent="0.25">
      <c r="A3" s="325" t="s">
        <v>21</v>
      </c>
      <c r="B3" s="336" t="s">
        <v>61</v>
      </c>
      <c r="C3" s="325" t="s">
        <v>294</v>
      </c>
    </row>
    <row r="4" spans="1:13" s="100" customFormat="1" x14ac:dyDescent="0.25">
      <c r="A4" s="326"/>
      <c r="B4" s="327"/>
      <c r="C4" s="267"/>
    </row>
    <row r="5" spans="1:13" s="100" customFormat="1" x14ac:dyDescent="0.25">
      <c r="A5" s="268"/>
      <c r="B5" s="268"/>
      <c r="C5" s="271"/>
    </row>
    <row r="6" spans="1:13" s="100" customFormat="1" x14ac:dyDescent="0.25">
      <c r="A6" s="268"/>
      <c r="B6" s="322" t="s">
        <v>42</v>
      </c>
      <c r="C6" s="267">
        <f>ROUND(SUM(C4:C5),2)</f>
        <v>0</v>
      </c>
      <c r="E6" s="113" t="s">
        <v>304</v>
      </c>
    </row>
    <row r="7" spans="1:13" s="100" customFormat="1" x14ac:dyDescent="0.25">
      <c r="A7" s="268"/>
      <c r="B7" s="268"/>
      <c r="C7" s="330"/>
    </row>
    <row r="8" spans="1:13" s="100" customFormat="1" x14ac:dyDescent="0.25">
      <c r="A8" s="268"/>
      <c r="B8" s="268"/>
      <c r="C8" s="267"/>
    </row>
    <row r="9" spans="1:13" s="100" customFormat="1" x14ac:dyDescent="0.25">
      <c r="A9" s="268"/>
      <c r="B9" s="268"/>
      <c r="C9" s="271"/>
    </row>
    <row r="10" spans="1:13" s="100" customFormat="1" x14ac:dyDescent="0.25">
      <c r="A10" s="268"/>
      <c r="B10" s="266" t="s">
        <v>36</v>
      </c>
      <c r="C10" s="267">
        <f>ROUND(SUM(C7:C9),2)</f>
        <v>0</v>
      </c>
      <c r="E10" s="113" t="s">
        <v>304</v>
      </c>
    </row>
    <row r="11" spans="1:13" x14ac:dyDescent="0.25">
      <c r="A11" s="324"/>
      <c r="B11" s="324"/>
      <c r="C11" s="333"/>
    </row>
    <row r="12" spans="1:13" x14ac:dyDescent="0.25">
      <c r="A12" s="324"/>
      <c r="B12" s="323" t="s">
        <v>71</v>
      </c>
      <c r="C12" s="267">
        <f>+C10+C6</f>
        <v>0</v>
      </c>
      <c r="E12" s="138" t="s">
        <v>252</v>
      </c>
    </row>
    <row r="13" spans="1:13" s="100" customFormat="1" x14ac:dyDescent="0.25">
      <c r="A13" s="324"/>
      <c r="B13" s="324"/>
      <c r="C13" s="330"/>
    </row>
    <row r="14" spans="1:13" s="100" customFormat="1" x14ac:dyDescent="0.25">
      <c r="A14" s="273" t="s">
        <v>69</v>
      </c>
      <c r="B14" s="334"/>
      <c r="C14" s="335"/>
      <c r="E14" s="139" t="s">
        <v>251</v>
      </c>
    </row>
    <row r="15" spans="1:13" s="100" customFormat="1" ht="45" customHeight="1" x14ac:dyDescent="0.25">
      <c r="A15" s="496"/>
      <c r="B15" s="497"/>
      <c r="C15" s="498"/>
      <c r="E15" s="488" t="s">
        <v>316</v>
      </c>
      <c r="F15" s="488"/>
      <c r="G15" s="488"/>
      <c r="H15" s="488"/>
      <c r="I15" s="488"/>
      <c r="J15" s="488"/>
      <c r="K15" s="488"/>
      <c r="L15" s="488"/>
      <c r="M15" s="488"/>
    </row>
    <row r="16" spans="1:13" x14ac:dyDescent="0.25">
      <c r="A16" s="324"/>
      <c r="B16" s="324"/>
      <c r="C16" s="324"/>
    </row>
    <row r="17" spans="1:13" s="100" customFormat="1" x14ac:dyDescent="0.25">
      <c r="A17" s="273" t="s">
        <v>70</v>
      </c>
      <c r="B17" s="274"/>
      <c r="C17" s="275"/>
      <c r="E17" s="139" t="s">
        <v>251</v>
      </c>
    </row>
    <row r="18" spans="1:13" s="100" customFormat="1" ht="45" customHeight="1" x14ac:dyDescent="0.25">
      <c r="A18" s="496"/>
      <c r="B18" s="497"/>
      <c r="C18" s="498"/>
      <c r="E18" s="488" t="s">
        <v>316</v>
      </c>
      <c r="F18" s="488"/>
      <c r="G18" s="488"/>
      <c r="H18" s="488"/>
      <c r="I18" s="488"/>
      <c r="J18" s="488"/>
      <c r="K18" s="488"/>
      <c r="L18" s="488"/>
      <c r="M18" s="488"/>
    </row>
  </sheetData>
  <sheetProtection algorithmName="SHA-512" hashValue="6FF3urTmjzYYH6x1t5hEZfmwDQoc3LGyE5NrWUocLCO9moQW+ubTHzlbjbqccruXpGW50kJK0Z4tOE8v6RsQvg==" saltValue="EXacag/LuZxeDuj5X4+Amw==" spinCount="100000" sheet="1" objects="1" scenarios="1"/>
  <mergeCells count="6">
    <mergeCell ref="A1:B1"/>
    <mergeCell ref="A2:C2"/>
    <mergeCell ref="A15:C15"/>
    <mergeCell ref="A18:C18"/>
    <mergeCell ref="E15:M15"/>
    <mergeCell ref="E18:M18"/>
  </mergeCells>
  <printOptions horizontalCentered="1"/>
  <pageMargins left="0.25" right="0.25" top="0.25" bottom="0.25" header="0.3" footer="0.3"/>
  <pageSetup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20"/>
  <sheetViews>
    <sheetView zoomScaleNormal="100" workbookViewId="0">
      <selection activeCell="A5" sqref="A5"/>
    </sheetView>
  </sheetViews>
  <sheetFormatPr defaultColWidth="9.140625" defaultRowHeight="15" x14ac:dyDescent="0.25"/>
  <cols>
    <col min="1" max="1" width="42.28515625" style="8" customWidth="1"/>
    <col min="2" max="5" width="16.42578125" style="8" customWidth="1"/>
    <col min="6" max="6" width="16.7109375" style="8" customWidth="1"/>
    <col min="7" max="7" width="2.42578125" style="8" customWidth="1"/>
    <col min="8" max="16384" width="9.140625" style="8"/>
  </cols>
  <sheetData>
    <row r="1" spans="1:8" ht="29.25" customHeight="1" x14ac:dyDescent="0.25">
      <c r="A1" s="486" t="s">
        <v>189</v>
      </c>
      <c r="B1" s="486"/>
      <c r="C1" s="486"/>
      <c r="D1" s="486"/>
      <c r="E1" s="486"/>
      <c r="F1" s="8">
        <f>+'Section A'!B2</f>
        <v>0</v>
      </c>
    </row>
    <row r="2" spans="1:8" ht="41.25" customHeight="1" x14ac:dyDescent="0.25">
      <c r="A2" s="487" t="s">
        <v>255</v>
      </c>
      <c r="B2" s="487"/>
      <c r="C2" s="487"/>
      <c r="D2" s="487"/>
      <c r="E2" s="487"/>
      <c r="F2" s="487"/>
    </row>
    <row r="3" spans="1:8" ht="7.5" customHeight="1" x14ac:dyDescent="0.25">
      <c r="A3" s="13"/>
      <c r="B3" s="13"/>
      <c r="C3" s="13"/>
      <c r="D3" s="13"/>
      <c r="E3" s="13"/>
      <c r="F3" s="13"/>
    </row>
    <row r="4" spans="1:8" ht="25.5" x14ac:dyDescent="0.25">
      <c r="A4" s="237" t="s">
        <v>65</v>
      </c>
      <c r="B4" s="63" t="s">
        <v>46</v>
      </c>
      <c r="C4" s="63" t="s">
        <v>45</v>
      </c>
      <c r="D4" s="63" t="s">
        <v>34</v>
      </c>
      <c r="E4" s="63" t="s">
        <v>33</v>
      </c>
      <c r="F4" s="14" t="s">
        <v>295</v>
      </c>
    </row>
    <row r="5" spans="1:8" s="100" customFormat="1" x14ac:dyDescent="0.25">
      <c r="A5" s="242"/>
      <c r="B5" s="98"/>
      <c r="C5" s="98"/>
      <c r="D5" s="116"/>
      <c r="E5" s="98"/>
      <c r="F5" s="99">
        <f>ROUND(+B5*D5*E5,2)</f>
        <v>0</v>
      </c>
    </row>
    <row r="6" spans="1:8" s="100" customFormat="1" x14ac:dyDescent="0.25">
      <c r="A6" s="240"/>
      <c r="B6" s="98"/>
      <c r="C6" s="98"/>
      <c r="D6" s="116"/>
      <c r="E6" s="98"/>
      <c r="F6" s="99">
        <f>ROUND(+B6*D6*E6,2)</f>
        <v>0</v>
      </c>
    </row>
    <row r="7" spans="1:8" s="100" customFormat="1" x14ac:dyDescent="0.25">
      <c r="A7" s="240"/>
      <c r="B7" s="98"/>
      <c r="C7" s="98"/>
      <c r="D7" s="116"/>
      <c r="E7" s="98"/>
      <c r="F7" s="132">
        <f>ROUND(+B7*D7*E7,2)</f>
        <v>0</v>
      </c>
    </row>
    <row r="8" spans="1:8" s="100" customFormat="1" x14ac:dyDescent="0.25">
      <c r="A8" s="240"/>
      <c r="B8" s="84"/>
      <c r="C8" s="84"/>
      <c r="D8" s="199"/>
      <c r="E8" s="215" t="s">
        <v>42</v>
      </c>
      <c r="F8" s="76">
        <f>ROUND(SUM(F5:F7),2)</f>
        <v>0</v>
      </c>
      <c r="H8" s="113" t="s">
        <v>309</v>
      </c>
    </row>
    <row r="9" spans="1:8" s="100" customFormat="1" x14ac:dyDescent="0.25">
      <c r="A9" s="240"/>
      <c r="B9" s="84"/>
      <c r="C9" s="84"/>
      <c r="D9" s="133"/>
      <c r="E9" s="84"/>
      <c r="F9" s="127"/>
    </row>
    <row r="10" spans="1:8" s="100" customFormat="1" hidden="1" x14ac:dyDescent="0.25">
      <c r="A10" s="268"/>
      <c r="B10" s="269"/>
      <c r="C10" s="269"/>
      <c r="D10" s="270"/>
      <c r="E10" s="269"/>
      <c r="F10" s="267">
        <f>ROUND(+B10*D10*E10,2)</f>
        <v>0</v>
      </c>
    </row>
    <row r="11" spans="1:8" s="100" customFormat="1" hidden="1" x14ac:dyDescent="0.25">
      <c r="A11" s="268"/>
      <c r="B11" s="269"/>
      <c r="C11" s="269"/>
      <c r="D11" s="270"/>
      <c r="E11" s="269"/>
      <c r="F11" s="271">
        <f>ROUND(+B11*D11*E11,2)</f>
        <v>0</v>
      </c>
    </row>
    <row r="12" spans="1:8" s="100" customFormat="1" hidden="1" x14ac:dyDescent="0.25">
      <c r="A12" s="268"/>
      <c r="B12" s="272"/>
      <c r="C12" s="272"/>
      <c r="D12" s="266"/>
      <c r="E12" s="266" t="s">
        <v>36</v>
      </c>
      <c r="F12" s="267">
        <f>ROUND(SUM(F9:F11),2)</f>
        <v>0</v>
      </c>
      <c r="H12" s="113" t="s">
        <v>309</v>
      </c>
    </row>
    <row r="13" spans="1:8" x14ac:dyDescent="0.25">
      <c r="F13" s="20"/>
    </row>
    <row r="14" spans="1:8" x14ac:dyDescent="0.25">
      <c r="C14" s="508" t="s">
        <v>99</v>
      </c>
      <c r="D14" s="508"/>
      <c r="E14" s="508"/>
      <c r="F14" s="74">
        <f>+F12+F8</f>
        <v>0</v>
      </c>
      <c r="H14" s="138" t="s">
        <v>252</v>
      </c>
    </row>
    <row r="15" spans="1:8" s="100" customFormat="1" x14ac:dyDescent="0.25">
      <c r="A15" s="245"/>
      <c r="B15" s="108"/>
      <c r="C15" s="108"/>
      <c r="D15" s="108"/>
      <c r="E15" s="108"/>
      <c r="F15" s="134"/>
    </row>
    <row r="16" spans="1:8" s="100" customFormat="1" x14ac:dyDescent="0.25">
      <c r="A16" s="105" t="s">
        <v>72</v>
      </c>
      <c r="B16" s="135"/>
      <c r="C16" s="135"/>
      <c r="D16" s="106"/>
      <c r="E16" s="106"/>
      <c r="F16" s="107"/>
      <c r="H16" s="139" t="s">
        <v>251</v>
      </c>
    </row>
    <row r="17" spans="1:16" s="100" customFormat="1" ht="45" customHeight="1" x14ac:dyDescent="0.25">
      <c r="A17" s="504"/>
      <c r="B17" s="505"/>
      <c r="C17" s="505"/>
      <c r="D17" s="505"/>
      <c r="E17" s="505"/>
      <c r="F17" s="506"/>
      <c r="H17" s="488" t="s">
        <v>316</v>
      </c>
      <c r="I17" s="488"/>
      <c r="J17" s="488"/>
      <c r="K17" s="488"/>
      <c r="L17" s="488"/>
      <c r="M17" s="488"/>
      <c r="N17" s="488"/>
      <c r="O17" s="488"/>
      <c r="P17" s="488"/>
    </row>
    <row r="19" spans="1:16" s="100" customFormat="1" hidden="1" x14ac:dyDescent="0.25">
      <c r="A19" s="273" t="s">
        <v>73</v>
      </c>
      <c r="B19" s="274"/>
      <c r="C19" s="274"/>
      <c r="D19" s="274"/>
      <c r="E19" s="274"/>
      <c r="F19" s="275"/>
      <c r="H19" s="139" t="s">
        <v>251</v>
      </c>
    </row>
    <row r="20" spans="1:16" s="100" customFormat="1" ht="45" hidden="1" customHeight="1" x14ac:dyDescent="0.25">
      <c r="A20" s="496"/>
      <c r="B20" s="497"/>
      <c r="C20" s="497"/>
      <c r="D20" s="497"/>
      <c r="E20" s="497"/>
      <c r="F20" s="498"/>
      <c r="H20" s="488" t="s">
        <v>316</v>
      </c>
      <c r="I20" s="488"/>
      <c r="J20" s="488"/>
      <c r="K20" s="488"/>
      <c r="L20" s="488"/>
      <c r="M20" s="488"/>
      <c r="N20" s="488"/>
      <c r="O20" s="488"/>
      <c r="P20" s="488"/>
    </row>
  </sheetData>
  <sheetProtection algorithmName="SHA-512" hashValue="49VKdToErD4/cVaWw7vWroa+KIlYr5mDzPEPmvNevEPjITWICmZBWzs2wHzIToqqbWWFYRK5/Wk6sm7cYhvfNQ==" saltValue="hvJTXjteLXzlcao6a5M99g==" spinCount="100000" sheet="1" objects="1" scenarios="1" formatCells="0" formatRows="0" insertRows="0" deleteRows="0" sort="0"/>
  <mergeCells count="7">
    <mergeCell ref="H17:P17"/>
    <mergeCell ref="H20:P20"/>
    <mergeCell ref="A1:E1"/>
    <mergeCell ref="C14:E14"/>
    <mergeCell ref="A2:F2"/>
    <mergeCell ref="A17:F17"/>
    <mergeCell ref="A20:F20"/>
  </mergeCells>
  <printOptions horizontalCentered="1"/>
  <pageMargins left="0.25" right="0.25" top="0.25" bottom="0.25" header="0.3" footer="0.3"/>
  <pageSetup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0"/>
  <sheetViews>
    <sheetView zoomScaleNormal="100" workbookViewId="0">
      <selection activeCell="A5" sqref="A5"/>
    </sheetView>
  </sheetViews>
  <sheetFormatPr defaultColWidth="9.140625" defaultRowHeight="15" x14ac:dyDescent="0.25"/>
  <cols>
    <col min="1" max="1" width="56" style="8" customWidth="1"/>
    <col min="2" max="5" width="12.5703125" style="8" customWidth="1"/>
    <col min="6" max="6" width="17.140625" style="8" customWidth="1"/>
    <col min="7" max="7" width="2.42578125" style="8" customWidth="1"/>
    <col min="8" max="16384" width="9.140625" style="8"/>
  </cols>
  <sheetData>
    <row r="1" spans="1:8" ht="24.75" customHeight="1" x14ac:dyDescent="0.25">
      <c r="A1" s="486" t="s">
        <v>189</v>
      </c>
      <c r="B1" s="486"/>
      <c r="C1" s="486"/>
      <c r="D1" s="486"/>
      <c r="E1" s="486"/>
      <c r="F1" s="8">
        <f>+'Section A'!B2</f>
        <v>0</v>
      </c>
    </row>
    <row r="2" spans="1:8" ht="42" customHeight="1" x14ac:dyDescent="0.25">
      <c r="A2" s="487" t="s">
        <v>199</v>
      </c>
      <c r="B2" s="487"/>
      <c r="C2" s="487"/>
      <c r="D2" s="487"/>
      <c r="E2" s="487"/>
      <c r="F2" s="487"/>
    </row>
    <row r="3" spans="1:8" x14ac:dyDescent="0.25">
      <c r="A3" s="13"/>
      <c r="B3" s="13"/>
      <c r="C3" s="13"/>
      <c r="D3" s="13"/>
      <c r="E3" s="13"/>
      <c r="F3" s="13"/>
    </row>
    <row r="4" spans="1:8" ht="25.5" x14ac:dyDescent="0.25">
      <c r="A4" s="237" t="s">
        <v>65</v>
      </c>
      <c r="B4" s="63" t="s">
        <v>46</v>
      </c>
      <c r="C4" s="63" t="s">
        <v>45</v>
      </c>
      <c r="D4" s="63" t="s">
        <v>34</v>
      </c>
      <c r="E4" s="63" t="s">
        <v>33</v>
      </c>
      <c r="F4" s="14" t="s">
        <v>296</v>
      </c>
      <c r="H4" s="139" t="s">
        <v>250</v>
      </c>
    </row>
    <row r="5" spans="1:8" s="100" customFormat="1" x14ac:dyDescent="0.25">
      <c r="A5" s="242"/>
      <c r="B5" s="98"/>
      <c r="C5" s="98"/>
      <c r="D5" s="116"/>
      <c r="E5" s="98"/>
      <c r="F5" s="99">
        <f>ROUND(+B5*D5*E5,2)</f>
        <v>0</v>
      </c>
      <c r="H5" s="110"/>
    </row>
    <row r="6" spans="1:8" s="100" customFormat="1" x14ac:dyDescent="0.25">
      <c r="A6" s="263"/>
      <c r="B6" s="98"/>
      <c r="C6" s="98"/>
      <c r="D6" s="116"/>
      <c r="E6" s="98"/>
      <c r="F6" s="99">
        <f>ROUND(+B6*D6*E6,2)</f>
        <v>0</v>
      </c>
      <c r="H6" s="110"/>
    </row>
    <row r="7" spans="1:8" s="100" customFormat="1" x14ac:dyDescent="0.25">
      <c r="A7" s="263"/>
      <c r="B7" s="98"/>
      <c r="C7" s="98"/>
      <c r="D7" s="116"/>
      <c r="E7" s="98"/>
      <c r="F7" s="132">
        <f>ROUND(+B7*D7*E7,2)</f>
        <v>0</v>
      </c>
      <c r="H7" s="110"/>
    </row>
    <row r="8" spans="1:8" s="100" customFormat="1" x14ac:dyDescent="0.25">
      <c r="A8" s="240"/>
      <c r="B8" s="84"/>
      <c r="C8" s="84"/>
      <c r="D8" s="201"/>
      <c r="E8" s="215" t="s">
        <v>42</v>
      </c>
      <c r="F8" s="76">
        <f>ROUND(SUM(F5:F7),2)</f>
        <v>0</v>
      </c>
      <c r="H8" s="113" t="s">
        <v>309</v>
      </c>
    </row>
    <row r="9" spans="1:8" s="100" customFormat="1" x14ac:dyDescent="0.25">
      <c r="A9" s="263"/>
      <c r="B9" s="84"/>
      <c r="C9" s="84"/>
      <c r="D9" s="133"/>
      <c r="E9" s="84"/>
      <c r="F9" s="127"/>
    </row>
    <row r="10" spans="1:8" s="100" customFormat="1" hidden="1" x14ac:dyDescent="0.25">
      <c r="A10" s="268"/>
      <c r="B10" s="269"/>
      <c r="C10" s="269"/>
      <c r="D10" s="270"/>
      <c r="E10" s="269"/>
      <c r="F10" s="267">
        <f>ROUND(+B10*D10*E10,2)</f>
        <v>0</v>
      </c>
    </row>
    <row r="11" spans="1:8" s="100" customFormat="1" hidden="1" x14ac:dyDescent="0.25">
      <c r="A11" s="268"/>
      <c r="B11" s="269"/>
      <c r="C11" s="269"/>
      <c r="D11" s="270"/>
      <c r="E11" s="269"/>
      <c r="F11" s="271">
        <f>ROUND(+B11*D11*E11,2)</f>
        <v>0</v>
      </c>
    </row>
    <row r="12" spans="1:8" s="100" customFormat="1" hidden="1" x14ac:dyDescent="0.25">
      <c r="A12" s="268"/>
      <c r="B12" s="272"/>
      <c r="C12" s="272"/>
      <c r="D12" s="266"/>
      <c r="E12" s="266" t="s">
        <v>36</v>
      </c>
      <c r="F12" s="267">
        <f>ROUND(SUM(F9:F11),2)</f>
        <v>0</v>
      </c>
      <c r="H12" s="113" t="s">
        <v>309</v>
      </c>
    </row>
    <row r="13" spans="1:8" x14ac:dyDescent="0.25">
      <c r="F13" s="82"/>
    </row>
    <row r="14" spans="1:8" x14ac:dyDescent="0.25">
      <c r="C14" s="508" t="s">
        <v>76</v>
      </c>
      <c r="D14" s="508"/>
      <c r="E14" s="508"/>
      <c r="F14" s="74">
        <f>+F12+F8</f>
        <v>0</v>
      </c>
      <c r="H14" s="138" t="s">
        <v>252</v>
      </c>
    </row>
    <row r="15" spans="1:8" s="100" customFormat="1" x14ac:dyDescent="0.25">
      <c r="A15" s="84"/>
      <c r="B15" s="84"/>
      <c r="C15" s="84"/>
      <c r="D15" s="84"/>
      <c r="E15" s="84"/>
      <c r="F15" s="127"/>
    </row>
    <row r="16" spans="1:8" s="100" customFormat="1" x14ac:dyDescent="0.25">
      <c r="A16" s="105" t="s">
        <v>74</v>
      </c>
      <c r="B16" s="106"/>
      <c r="C16" s="106"/>
      <c r="D16" s="106"/>
      <c r="E16" s="106"/>
      <c r="F16" s="107"/>
      <c r="H16" s="139" t="s">
        <v>251</v>
      </c>
    </row>
    <row r="17" spans="1:16" s="100" customFormat="1" ht="45" customHeight="1" x14ac:dyDescent="0.25">
      <c r="A17" s="504"/>
      <c r="B17" s="505"/>
      <c r="C17" s="505"/>
      <c r="D17" s="505"/>
      <c r="E17" s="505"/>
      <c r="F17" s="506"/>
      <c r="H17" s="488" t="s">
        <v>316</v>
      </c>
      <c r="I17" s="488"/>
      <c r="J17" s="488"/>
      <c r="K17" s="488"/>
      <c r="L17" s="488"/>
      <c r="M17" s="488"/>
      <c r="N17" s="488"/>
      <c r="O17" s="488"/>
      <c r="P17" s="488"/>
    </row>
    <row r="18" spans="1:16" x14ac:dyDescent="0.25">
      <c r="H18" s="139"/>
    </row>
    <row r="19" spans="1:16" s="100" customFormat="1" hidden="1" x14ac:dyDescent="0.25">
      <c r="A19" s="273" t="s">
        <v>75</v>
      </c>
      <c r="B19" s="274"/>
      <c r="C19" s="274"/>
      <c r="D19" s="274"/>
      <c r="E19" s="274"/>
      <c r="F19" s="275"/>
      <c r="H19" s="139" t="s">
        <v>251</v>
      </c>
    </row>
    <row r="20" spans="1:16" s="100" customFormat="1" ht="45" hidden="1" customHeight="1" x14ac:dyDescent="0.25">
      <c r="A20" s="496"/>
      <c r="B20" s="497"/>
      <c r="C20" s="497"/>
      <c r="D20" s="497"/>
      <c r="E20" s="497"/>
      <c r="F20" s="498"/>
      <c r="H20" s="488" t="s">
        <v>316</v>
      </c>
      <c r="I20" s="488"/>
      <c r="J20" s="488"/>
      <c r="K20" s="488"/>
      <c r="L20" s="488"/>
      <c r="M20" s="488"/>
      <c r="N20" s="488"/>
      <c r="O20" s="488"/>
      <c r="P20" s="488"/>
    </row>
  </sheetData>
  <sheetProtection algorithmName="SHA-512" hashValue="uIxi4bkbrJiOoerUhDRLkeYUL7DxFLd52/jwjuHzksct4Dpzv27GIVY6Gjen1qD1L+ZhrR75EJqWAmyOpgp2cA==" saltValue="YNEi4bKz+uluSju38yURng==" spinCount="100000" sheet="1" objects="1" scenarios="1" formatCells="0" formatRows="0" insertRows="0" deleteRows="0" sort="0"/>
  <mergeCells count="7">
    <mergeCell ref="H17:P17"/>
    <mergeCell ref="H20:P20"/>
    <mergeCell ref="A1:E1"/>
    <mergeCell ref="C14:E14"/>
    <mergeCell ref="A2:F2"/>
    <mergeCell ref="A17:F17"/>
    <mergeCell ref="A20:F20"/>
  </mergeCells>
  <printOptions horizontalCentered="1"/>
  <pageMargins left="0.25" right="0.25" top="0.25" bottom="0.25" header="0.3" footer="0.3"/>
  <pageSetup fitToHeight="0" orientation="landscape" blackAndWhite="1" r:id="rId1"/>
  <ignoredErrors>
    <ignoredError sqref="F5:F7 F11"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19"/>
  <sheetViews>
    <sheetView zoomScaleNormal="100" workbookViewId="0">
      <selection activeCell="A5" sqref="A5"/>
    </sheetView>
  </sheetViews>
  <sheetFormatPr defaultColWidth="9.140625" defaultRowHeight="15" x14ac:dyDescent="0.25"/>
  <cols>
    <col min="1" max="1" width="31.140625" style="8" customWidth="1"/>
    <col min="2" max="2" width="24.85546875" style="8" customWidth="1"/>
    <col min="3" max="6" width="14.5703125" style="8" customWidth="1"/>
    <col min="7" max="7" width="17" style="8" customWidth="1"/>
    <col min="8" max="8" width="2.42578125" style="8" customWidth="1"/>
    <col min="9" max="16384" width="9.140625" style="8"/>
  </cols>
  <sheetData>
    <row r="1" spans="1:17" ht="27" customHeight="1" x14ac:dyDescent="0.25">
      <c r="A1" s="486" t="s">
        <v>189</v>
      </c>
      <c r="B1" s="486"/>
      <c r="C1" s="486"/>
      <c r="D1" s="486"/>
      <c r="E1" s="486"/>
      <c r="F1" s="486"/>
      <c r="G1" s="8">
        <f>+'Section A'!B2</f>
        <v>0</v>
      </c>
    </row>
    <row r="2" spans="1:17" ht="54.75" customHeight="1" x14ac:dyDescent="0.25">
      <c r="A2" s="487" t="s">
        <v>192</v>
      </c>
      <c r="B2" s="487"/>
      <c r="C2" s="487"/>
      <c r="D2" s="487"/>
      <c r="E2" s="487"/>
      <c r="F2" s="487"/>
      <c r="G2" s="487"/>
    </row>
    <row r="3" spans="1:17" ht="8.25" customHeight="1" x14ac:dyDescent="0.25">
      <c r="A3" s="13"/>
      <c r="B3" s="13"/>
      <c r="C3" s="13"/>
      <c r="D3" s="13"/>
      <c r="E3" s="13"/>
      <c r="F3" s="13"/>
      <c r="G3" s="13"/>
    </row>
    <row r="4" spans="1:17" ht="25.5" x14ac:dyDescent="0.25">
      <c r="A4" s="227" t="s">
        <v>29</v>
      </c>
      <c r="B4" s="227" t="s">
        <v>30</v>
      </c>
      <c r="C4" s="14" t="s">
        <v>31</v>
      </c>
      <c r="D4" s="14" t="s">
        <v>35</v>
      </c>
      <c r="E4" s="63" t="s">
        <v>32</v>
      </c>
      <c r="F4" s="63" t="s">
        <v>33</v>
      </c>
      <c r="G4" s="14" t="s">
        <v>297</v>
      </c>
      <c r="I4" s="139" t="s">
        <v>250</v>
      </c>
    </row>
    <row r="5" spans="1:17" s="100" customFormat="1" x14ac:dyDescent="0.25">
      <c r="A5" s="206"/>
      <c r="B5" s="206"/>
      <c r="C5" s="143"/>
      <c r="D5" s="192"/>
      <c r="E5" s="90"/>
      <c r="F5" s="192"/>
      <c r="G5" s="85">
        <f>ROUND(+C5*E5*F5,2)</f>
        <v>0</v>
      </c>
      <c r="I5" s="110"/>
    </row>
    <row r="6" spans="1:17" s="100" customFormat="1" x14ac:dyDescent="0.25">
      <c r="A6" s="206"/>
      <c r="B6" s="206"/>
      <c r="C6" s="143"/>
      <c r="D6" s="192"/>
      <c r="E6" s="90"/>
      <c r="F6" s="192"/>
      <c r="G6" s="232">
        <f>ROUND(+C6*E6*F6,2)</f>
        <v>0</v>
      </c>
      <c r="I6" s="110"/>
    </row>
    <row r="7" spans="1:17" s="100" customFormat="1" x14ac:dyDescent="0.25">
      <c r="A7" s="206"/>
      <c r="B7" s="206"/>
      <c r="C7" s="144"/>
      <c r="D7" s="87"/>
      <c r="E7" s="90"/>
      <c r="F7" s="213" t="s">
        <v>42</v>
      </c>
      <c r="G7" s="214">
        <f>ROUND(SUM(G5:G6),2)</f>
        <v>0</v>
      </c>
      <c r="I7" s="113" t="s">
        <v>278</v>
      </c>
    </row>
    <row r="8" spans="1:17" s="100" customFormat="1" x14ac:dyDescent="0.25">
      <c r="A8" s="205"/>
      <c r="B8" s="205"/>
      <c r="C8" s="127"/>
      <c r="D8" s="241"/>
      <c r="E8" s="93"/>
      <c r="F8" s="241"/>
      <c r="G8" s="210"/>
      <c r="I8" s="113"/>
    </row>
    <row r="9" spans="1:17" s="299" customFormat="1" hidden="1" x14ac:dyDescent="0.25">
      <c r="A9" s="290"/>
      <c r="B9" s="290"/>
      <c r="C9" s="291"/>
      <c r="D9" s="292"/>
      <c r="E9" s="293"/>
      <c r="F9" s="292"/>
      <c r="G9" s="294">
        <f>ROUND(+C9*E9*F9,2)</f>
        <v>0</v>
      </c>
    </row>
    <row r="10" spans="1:17" s="299" customFormat="1" hidden="1" x14ac:dyDescent="0.25">
      <c r="A10" s="290"/>
      <c r="B10" s="295"/>
      <c r="C10" s="291"/>
      <c r="D10" s="292"/>
      <c r="E10" s="293"/>
      <c r="F10" s="292"/>
      <c r="G10" s="296">
        <f>ROUND(+C10*E10*F10,2)</f>
        <v>0</v>
      </c>
    </row>
    <row r="11" spans="1:17" s="299" customFormat="1" hidden="1" x14ac:dyDescent="0.25">
      <c r="A11" s="297"/>
      <c r="B11" s="297"/>
      <c r="C11" s="298"/>
      <c r="D11" s="269"/>
      <c r="E11" s="266"/>
      <c r="F11" s="266" t="s">
        <v>36</v>
      </c>
      <c r="G11" s="267">
        <f>ROUND(SUM(G8:G10),2)</f>
        <v>0</v>
      </c>
      <c r="I11" s="277" t="s">
        <v>278</v>
      </c>
    </row>
    <row r="12" spans="1:17" x14ac:dyDescent="0.25">
      <c r="G12" s="82"/>
    </row>
    <row r="13" spans="1:17" x14ac:dyDescent="0.25">
      <c r="D13" s="508" t="s">
        <v>77</v>
      </c>
      <c r="E13" s="508"/>
      <c r="F13" s="508"/>
      <c r="G13" s="74">
        <f>+G11+G7</f>
        <v>0</v>
      </c>
      <c r="I13" s="138" t="s">
        <v>252</v>
      </c>
    </row>
    <row r="14" spans="1:17" s="100" customFormat="1" x14ac:dyDescent="0.25">
      <c r="C14" s="101"/>
      <c r="D14" s="102"/>
      <c r="E14" s="103"/>
      <c r="F14" s="102"/>
      <c r="G14" s="104"/>
    </row>
    <row r="15" spans="1:17" s="100" customFormat="1" x14ac:dyDescent="0.25">
      <c r="A15" s="105" t="s">
        <v>203</v>
      </c>
      <c r="B15" s="106"/>
      <c r="C15" s="106"/>
      <c r="D15" s="106"/>
      <c r="E15" s="106"/>
      <c r="F15" s="106"/>
      <c r="G15" s="107"/>
      <c r="I15" s="139" t="s">
        <v>251</v>
      </c>
    </row>
    <row r="16" spans="1:17" s="100" customFormat="1" ht="45" customHeight="1" x14ac:dyDescent="0.25">
      <c r="A16" s="504"/>
      <c r="B16" s="505"/>
      <c r="C16" s="505"/>
      <c r="D16" s="505"/>
      <c r="E16" s="505"/>
      <c r="F16" s="505"/>
      <c r="G16" s="506"/>
      <c r="I16" s="488" t="s">
        <v>316</v>
      </c>
      <c r="J16" s="488"/>
      <c r="K16" s="488"/>
      <c r="L16" s="488"/>
      <c r="M16" s="488"/>
      <c r="N16" s="488"/>
      <c r="O16" s="488"/>
      <c r="P16" s="488"/>
      <c r="Q16" s="488"/>
    </row>
    <row r="18" spans="1:17" s="299" customFormat="1" hidden="1" x14ac:dyDescent="0.25">
      <c r="A18" s="273" t="s">
        <v>204</v>
      </c>
      <c r="B18" s="289"/>
      <c r="C18" s="274"/>
      <c r="D18" s="274"/>
      <c r="E18" s="274"/>
      <c r="F18" s="274"/>
      <c r="G18" s="275"/>
      <c r="I18" s="277" t="s">
        <v>251</v>
      </c>
    </row>
    <row r="19" spans="1:17" s="299" customFormat="1" ht="45" hidden="1" customHeight="1" x14ac:dyDescent="0.25">
      <c r="A19" s="496"/>
      <c r="B19" s="497"/>
      <c r="C19" s="497"/>
      <c r="D19" s="497"/>
      <c r="E19" s="497"/>
      <c r="F19" s="497"/>
      <c r="G19" s="498"/>
      <c r="I19" s="507" t="s">
        <v>316</v>
      </c>
      <c r="J19" s="507"/>
      <c r="K19" s="507"/>
      <c r="L19" s="507"/>
      <c r="M19" s="507"/>
      <c r="N19" s="507"/>
      <c r="O19" s="507"/>
      <c r="P19" s="507"/>
      <c r="Q19" s="507"/>
    </row>
  </sheetData>
  <sheetProtection algorithmName="SHA-512" hashValue="esdYiXNqqM4JYOnEoM/sXyjjsL5x6VnI/+UgLRElVIZNh+ZGCTg9sXC0SVD4GOgb0W2Q8oXqVQTDPvfItPb3OA==" saltValue="TkLqGc6DeK/x8CNnKvyCbQ==" spinCount="100000" sheet="1" objects="1" scenarios="1" formatCells="0" formatRows="0" insertRows="0" deleteRows="0" sort="0"/>
  <mergeCells count="7">
    <mergeCell ref="I16:Q16"/>
    <mergeCell ref="I19:Q19"/>
    <mergeCell ref="A1:F1"/>
    <mergeCell ref="D13:F13"/>
    <mergeCell ref="A2:G2"/>
    <mergeCell ref="A16:G16"/>
    <mergeCell ref="A19:G19"/>
  </mergeCells>
  <printOptions horizontalCentered="1"/>
  <pageMargins left="0.25" right="0.25" top="0.25" bottom="0.25" header="0.3" footer="0.3"/>
  <pageSetup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tabSelected="1" zoomScaleNormal="100" zoomScaleSheetLayoutView="100" workbookViewId="0">
      <selection activeCell="A6" sqref="A6:D6"/>
    </sheetView>
  </sheetViews>
  <sheetFormatPr defaultColWidth="9.140625"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73" t="s">
        <v>245</v>
      </c>
      <c r="B1" s="405" t="s">
        <v>11</v>
      </c>
      <c r="C1" s="406"/>
      <c r="D1" s="407"/>
      <c r="E1" s="374" t="s">
        <v>246</v>
      </c>
      <c r="F1" s="375"/>
    </row>
    <row r="2" spans="1:7" ht="36" customHeight="1" x14ac:dyDescent="0.25">
      <c r="A2" s="216" t="s">
        <v>22</v>
      </c>
      <c r="B2" s="257"/>
      <c r="C2" s="218" t="s">
        <v>317</v>
      </c>
      <c r="D2" s="259"/>
      <c r="E2" s="218" t="s">
        <v>213</v>
      </c>
      <c r="F2" s="260" t="s">
        <v>339</v>
      </c>
      <c r="G2" s="262" t="s">
        <v>282</v>
      </c>
    </row>
    <row r="3" spans="1:7" ht="36" customHeight="1" x14ac:dyDescent="0.25">
      <c r="A3" s="217" t="s">
        <v>214</v>
      </c>
      <c r="B3" s="258" t="s">
        <v>318</v>
      </c>
      <c r="C3" s="217" t="s">
        <v>212</v>
      </c>
      <c r="D3" s="353" t="s">
        <v>319</v>
      </c>
      <c r="E3" s="216" t="s">
        <v>222</v>
      </c>
      <c r="F3" s="260">
        <v>2023</v>
      </c>
      <c r="G3" s="23"/>
    </row>
    <row r="4" spans="1:7" ht="20.25" customHeight="1" x14ac:dyDescent="0.25">
      <c r="A4" s="378" t="s">
        <v>247</v>
      </c>
      <c r="B4" s="378"/>
      <c r="C4" s="378"/>
      <c r="D4" s="378"/>
      <c r="E4" s="219" t="s">
        <v>267</v>
      </c>
      <c r="F4" s="260"/>
      <c r="G4" s="224"/>
    </row>
    <row r="5" spans="1:7" ht="17.25" customHeight="1" x14ac:dyDescent="0.25">
      <c r="A5" s="389" t="s">
        <v>28</v>
      </c>
      <c r="B5" s="390"/>
      <c r="C5" s="390"/>
      <c r="D5" s="391"/>
      <c r="E5" s="387" t="s">
        <v>224</v>
      </c>
      <c r="F5" s="388"/>
    </row>
    <row r="6" spans="1:7" ht="17.25" customHeight="1" thickBot="1" x14ac:dyDescent="0.3">
      <c r="A6" s="392" t="s">
        <v>205</v>
      </c>
      <c r="B6" s="393"/>
      <c r="C6" s="393"/>
      <c r="D6" s="394"/>
      <c r="E6" s="395">
        <f>+E29</f>
        <v>0</v>
      </c>
      <c r="F6" s="396"/>
    </row>
    <row r="7" spans="1:7" ht="24" customHeight="1" thickBot="1" x14ac:dyDescent="0.3">
      <c r="A7" s="380" t="s">
        <v>117</v>
      </c>
      <c r="B7" s="381"/>
      <c r="C7" s="382"/>
      <c r="D7" s="383"/>
      <c r="E7" s="383"/>
      <c r="F7" s="384"/>
    </row>
    <row r="8" spans="1:7" ht="38.25" customHeight="1" x14ac:dyDescent="0.25">
      <c r="A8" s="376" t="s">
        <v>221</v>
      </c>
      <c r="B8" s="377"/>
      <c r="C8" s="376" t="s">
        <v>223</v>
      </c>
      <c r="D8" s="377"/>
      <c r="E8" s="397" t="s">
        <v>225</v>
      </c>
      <c r="F8" s="398"/>
    </row>
    <row r="9" spans="1:7" ht="18.95" customHeight="1" x14ac:dyDescent="0.25">
      <c r="A9" s="364" t="s">
        <v>265</v>
      </c>
      <c r="B9" s="364"/>
      <c r="C9" s="371">
        <v>200.43</v>
      </c>
      <c r="D9" s="371"/>
      <c r="E9" s="385">
        <f>+Personnel!G10</f>
        <v>0</v>
      </c>
      <c r="F9" s="385"/>
    </row>
    <row r="10" spans="1:7" ht="18.95" customHeight="1" x14ac:dyDescent="0.25">
      <c r="A10" s="364" t="s">
        <v>86</v>
      </c>
      <c r="B10" s="364"/>
      <c r="C10" s="372">
        <v>200.43100000000001</v>
      </c>
      <c r="D10" s="372"/>
      <c r="E10" s="385">
        <f>+'Fringe Benefits'!G9</f>
        <v>0</v>
      </c>
      <c r="F10" s="385"/>
    </row>
    <row r="11" spans="1:7" ht="18.95" customHeight="1" x14ac:dyDescent="0.25">
      <c r="A11" s="364" t="s">
        <v>87</v>
      </c>
      <c r="B11" s="364"/>
      <c r="C11" s="372">
        <v>200.47399999999999</v>
      </c>
      <c r="D11" s="372"/>
      <c r="E11" s="385">
        <f>+Travel!G9</f>
        <v>0</v>
      </c>
      <c r="F11" s="385"/>
    </row>
    <row r="12" spans="1:7" ht="18.95" customHeight="1" x14ac:dyDescent="0.25">
      <c r="A12" s="364" t="s">
        <v>0</v>
      </c>
      <c r="B12" s="364"/>
      <c r="C12" s="372">
        <v>200.43899999999999</v>
      </c>
      <c r="D12" s="372"/>
      <c r="E12" s="385">
        <f>+'Equipment '!D7</f>
        <v>0</v>
      </c>
      <c r="F12" s="385"/>
    </row>
    <row r="13" spans="1:7" ht="18.95" customHeight="1" x14ac:dyDescent="0.25">
      <c r="A13" s="364" t="s">
        <v>1</v>
      </c>
      <c r="B13" s="364"/>
      <c r="C13" s="372">
        <v>200.94</v>
      </c>
      <c r="D13" s="372"/>
      <c r="E13" s="385">
        <f>+Supplies!D10</f>
        <v>0</v>
      </c>
      <c r="F13" s="385"/>
    </row>
    <row r="14" spans="1:7" ht="18.95" customHeight="1" x14ac:dyDescent="0.25">
      <c r="A14" s="364" t="s">
        <v>228</v>
      </c>
      <c r="B14" s="364"/>
      <c r="C14" s="372" t="s">
        <v>227</v>
      </c>
      <c r="D14" s="372"/>
      <c r="E14" s="385">
        <f>+'Contractual Services'!C12</f>
        <v>0</v>
      </c>
      <c r="F14" s="385"/>
    </row>
    <row r="15" spans="1:7" ht="18.95" customHeight="1" x14ac:dyDescent="0.25">
      <c r="A15" s="364" t="s">
        <v>13</v>
      </c>
      <c r="B15" s="364"/>
      <c r="C15" s="372">
        <v>200.459</v>
      </c>
      <c r="D15" s="372"/>
      <c r="E15" s="385">
        <f>+Consultant!G23+Consultant!G6</f>
        <v>0</v>
      </c>
      <c r="F15" s="385"/>
    </row>
    <row r="16" spans="1:7" ht="18.95" hidden="1" customHeight="1" x14ac:dyDescent="0.25">
      <c r="A16" s="367" t="s">
        <v>17</v>
      </c>
      <c r="B16" s="367"/>
      <c r="C16" s="373"/>
      <c r="D16" s="373"/>
      <c r="E16" s="386">
        <f>+'Construction '!C6</f>
        <v>0</v>
      </c>
      <c r="F16" s="386"/>
    </row>
    <row r="17" spans="1:6" ht="18.95" customHeight="1" x14ac:dyDescent="0.25">
      <c r="A17" s="366" t="s">
        <v>18</v>
      </c>
      <c r="B17" s="366"/>
      <c r="C17" s="372">
        <v>200.465</v>
      </c>
      <c r="D17" s="372"/>
      <c r="E17" s="385">
        <f>+'Occupancy '!F8</f>
        <v>0</v>
      </c>
      <c r="F17" s="385"/>
    </row>
    <row r="18" spans="1:6" ht="18.95" hidden="1" customHeight="1" x14ac:dyDescent="0.25">
      <c r="A18" s="367" t="s">
        <v>19</v>
      </c>
      <c r="B18" s="367"/>
      <c r="C18" s="373">
        <v>200.87</v>
      </c>
      <c r="D18" s="373"/>
      <c r="E18" s="386">
        <f>+'R &amp; D '!C6</f>
        <v>0</v>
      </c>
      <c r="F18" s="386"/>
    </row>
    <row r="19" spans="1:6" ht="18.95" customHeight="1" x14ac:dyDescent="0.25">
      <c r="A19" s="366" t="s">
        <v>89</v>
      </c>
      <c r="B19" s="366"/>
      <c r="C19" s="372"/>
      <c r="D19" s="372"/>
      <c r="E19" s="385">
        <f>+'Telecommunications '!F8</f>
        <v>0</v>
      </c>
      <c r="F19" s="385"/>
    </row>
    <row r="20" spans="1:6" ht="18.95" customHeight="1" x14ac:dyDescent="0.25">
      <c r="A20" s="366" t="s">
        <v>20</v>
      </c>
      <c r="B20" s="366"/>
      <c r="C20" s="372">
        <v>200.47200000000001</v>
      </c>
      <c r="D20" s="372"/>
      <c r="E20" s="385">
        <f>+'Training &amp; Education'!F8</f>
        <v>0</v>
      </c>
      <c r="F20" s="385"/>
    </row>
    <row r="21" spans="1:6" ht="18.95" customHeight="1" x14ac:dyDescent="0.25">
      <c r="A21" s="366" t="s">
        <v>94</v>
      </c>
      <c r="B21" s="366"/>
      <c r="C21" s="372" t="s">
        <v>226</v>
      </c>
      <c r="D21" s="372"/>
      <c r="E21" s="385">
        <f>+'Direct Administrative '!G7</f>
        <v>0</v>
      </c>
      <c r="F21" s="385"/>
    </row>
    <row r="22" spans="1:6" ht="18.95" customHeight="1" x14ac:dyDescent="0.25">
      <c r="A22" s="366" t="s">
        <v>180</v>
      </c>
      <c r="B22" s="366"/>
      <c r="C22" s="372"/>
      <c r="D22" s="372"/>
      <c r="E22" s="385">
        <f>+'Miscellaneous (other) Costs '!F9</f>
        <v>0</v>
      </c>
      <c r="F22" s="385"/>
    </row>
    <row r="23" spans="1:6" ht="18.95" customHeight="1" x14ac:dyDescent="0.25">
      <c r="A23" s="379" t="s">
        <v>320</v>
      </c>
      <c r="B23" s="379"/>
      <c r="C23" s="372"/>
      <c r="D23" s="372"/>
      <c r="E23" s="385">
        <f>+IndustryFocused!F10</f>
        <v>0</v>
      </c>
      <c r="F23" s="385"/>
    </row>
    <row r="24" spans="1:6" ht="18.95" customHeight="1" x14ac:dyDescent="0.25">
      <c r="A24" s="379" t="s">
        <v>321</v>
      </c>
      <c r="B24" s="379"/>
      <c r="C24" s="372"/>
      <c r="D24" s="372"/>
      <c r="E24" s="385">
        <f>+SupportiveServices!F9</f>
        <v>0</v>
      </c>
      <c r="F24" s="385"/>
    </row>
    <row r="25" spans="1:6" ht="18.95" customHeight="1" x14ac:dyDescent="0.25">
      <c r="A25" s="364" t="s">
        <v>206</v>
      </c>
      <c r="B25" s="364"/>
      <c r="C25" s="368">
        <v>200.41300000000001</v>
      </c>
      <c r="D25" s="368"/>
      <c r="E25" s="385">
        <f>SUM(E9:F24)</f>
        <v>0</v>
      </c>
      <c r="F25" s="385"/>
    </row>
    <row r="26" spans="1:6" ht="23.25" customHeight="1" x14ac:dyDescent="0.25">
      <c r="A26" s="365" t="s">
        <v>95</v>
      </c>
      <c r="B26" s="365"/>
      <c r="C26" s="369">
        <v>200.41399999999999</v>
      </c>
      <c r="D26" s="369"/>
      <c r="E26" s="385">
        <f>+'Indirect Costs '!D6</f>
        <v>0</v>
      </c>
      <c r="F26" s="385"/>
    </row>
    <row r="27" spans="1:6" x14ac:dyDescent="0.25">
      <c r="A27" s="253" t="s">
        <v>314</v>
      </c>
      <c r="B27" s="254"/>
      <c r="C27" s="399" t="str">
        <f>IF(B27="","",IF(B27&lt;&gt;'Indirect Costs '!C4,"Rate must match 17 in Section C",""))</f>
        <v/>
      </c>
      <c r="D27" s="400"/>
      <c r="E27" s="399" t="str">
        <f>IF(B28="","",IF(B28&lt;&gt;(+'Indirect Costs '!B4+'Indirect Costs '!B5),"Base must match 17 in Section C",""))</f>
        <v/>
      </c>
      <c r="F27" s="400"/>
    </row>
    <row r="28" spans="1:6" x14ac:dyDescent="0.25">
      <c r="A28" s="255" t="s">
        <v>312</v>
      </c>
      <c r="B28" s="256"/>
      <c r="C28" s="401"/>
      <c r="D28" s="402"/>
      <c r="E28" s="401"/>
      <c r="F28" s="402"/>
    </row>
    <row r="29" spans="1:6" ht="26.25" customHeight="1" x14ac:dyDescent="0.25">
      <c r="A29" s="370" t="s">
        <v>231</v>
      </c>
      <c r="B29" s="370"/>
      <c r="C29" s="370"/>
      <c r="D29" s="370"/>
      <c r="E29" s="403">
        <f>(E25+E26)</f>
        <v>0</v>
      </c>
      <c r="F29" s="404"/>
    </row>
    <row r="30" spans="1:6" ht="17.25" customHeight="1" x14ac:dyDescent="0.25">
      <c r="A30" s="8"/>
    </row>
    <row r="31" spans="1:6" ht="24" customHeight="1" x14ac:dyDescent="0.25">
      <c r="A31" s="54"/>
      <c r="B31" s="54"/>
      <c r="C31" s="54"/>
      <c r="D31" s="54"/>
      <c r="E31" s="54"/>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sheetData>
  <sheetProtection algorithmName="SHA-512" hashValue="9VC5TB2yvW3/y+PG+e19sIgIssaWz9q0guWMHcpHJ++/NtjJxA30hC4o9Dwelx0CZUS2GcUanWbMXFIoYWBKuQ==" saltValue="bo1lWUJwAfEx8mpwKNH87A==" spinCount="100000" sheet="1" objects="1" scenarios="1"/>
  <mergeCells count="69">
    <mergeCell ref="C27:D28"/>
    <mergeCell ref="E27:F28"/>
    <mergeCell ref="E29:F29"/>
    <mergeCell ref="B1:D1"/>
    <mergeCell ref="E22:F22"/>
    <mergeCell ref="E23:F23"/>
    <mergeCell ref="E24:F24"/>
    <mergeCell ref="E25:F25"/>
    <mergeCell ref="E26:F26"/>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4:D24"/>
    <mergeCell ref="C22:D22"/>
    <mergeCell ref="C23:D23"/>
    <mergeCell ref="A22:B22"/>
    <mergeCell ref="A23:B23"/>
    <mergeCell ref="A24:B24"/>
    <mergeCell ref="A12:B12"/>
    <mergeCell ref="A13:B13"/>
    <mergeCell ref="A14:B14"/>
    <mergeCell ref="A15:B15"/>
    <mergeCell ref="A16:B16"/>
    <mergeCell ref="A7:F7"/>
    <mergeCell ref="C25:D25"/>
    <mergeCell ref="C26:D26"/>
    <mergeCell ref="A29:D29"/>
    <mergeCell ref="C9:D9"/>
    <mergeCell ref="C10:D10"/>
    <mergeCell ref="C11:D11"/>
    <mergeCell ref="C12:D12"/>
    <mergeCell ref="C13:D13"/>
    <mergeCell ref="C14:D14"/>
    <mergeCell ref="C15:D15"/>
    <mergeCell ref="C16:D16"/>
    <mergeCell ref="C17:D17"/>
    <mergeCell ref="C18:D18"/>
    <mergeCell ref="C19:D19"/>
    <mergeCell ref="C20:D20"/>
    <mergeCell ref="C21:D21"/>
    <mergeCell ref="A25:B25"/>
    <mergeCell ref="A26:B26"/>
    <mergeCell ref="A17:B17"/>
    <mergeCell ref="A18:B18"/>
    <mergeCell ref="A19:B19"/>
    <mergeCell ref="A20:B20"/>
    <mergeCell ref="A21:B21"/>
  </mergeCells>
  <printOptions horizontalCentered="1"/>
  <pageMargins left="0.25" right="0.25" top="0.25" bottom="0.5" header="0.3" footer="0.3"/>
  <pageSetup scale="98" fitToHeight="0"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21"/>
  <sheetViews>
    <sheetView zoomScaleNormal="100" zoomScaleSheetLayoutView="100" workbookViewId="0">
      <selection activeCell="A5" sqref="A5"/>
    </sheetView>
  </sheetViews>
  <sheetFormatPr defaultColWidth="9.140625" defaultRowHeight="15" x14ac:dyDescent="0.25"/>
  <cols>
    <col min="1" max="1" width="55.28515625" style="8" customWidth="1"/>
    <col min="2" max="5" width="15.28515625" style="8" customWidth="1"/>
    <col min="6" max="6" width="17" style="8" customWidth="1"/>
    <col min="7" max="7" width="2.7109375" style="8" customWidth="1"/>
    <col min="8" max="16384" width="9.140625" style="8"/>
  </cols>
  <sheetData>
    <row r="1" spans="1:8" ht="20.25" customHeight="1" x14ac:dyDescent="0.25">
      <c r="A1" s="486" t="s">
        <v>189</v>
      </c>
      <c r="B1" s="486"/>
      <c r="C1" s="486"/>
      <c r="D1" s="486"/>
      <c r="E1" s="486"/>
      <c r="F1" s="8">
        <f>+'Section A'!B2</f>
        <v>0</v>
      </c>
    </row>
    <row r="2" spans="1:8" ht="48" customHeight="1" x14ac:dyDescent="0.25">
      <c r="A2" s="487" t="s">
        <v>254</v>
      </c>
      <c r="B2" s="487"/>
      <c r="C2" s="487"/>
      <c r="D2" s="487"/>
      <c r="E2" s="487"/>
      <c r="F2" s="487"/>
    </row>
    <row r="3" spans="1:8" x14ac:dyDescent="0.25">
      <c r="A3" s="13"/>
      <c r="B3" s="13"/>
      <c r="C3" s="13"/>
      <c r="D3" s="13"/>
      <c r="E3" s="13"/>
      <c r="F3" s="13"/>
    </row>
    <row r="4" spans="1:8" ht="25.5" x14ac:dyDescent="0.25">
      <c r="A4" s="237" t="s">
        <v>65</v>
      </c>
      <c r="B4" s="63" t="s">
        <v>46</v>
      </c>
      <c r="C4" s="63" t="s">
        <v>45</v>
      </c>
      <c r="D4" s="63" t="s">
        <v>34</v>
      </c>
      <c r="E4" s="63" t="s">
        <v>33</v>
      </c>
      <c r="F4" s="14" t="s">
        <v>298</v>
      </c>
      <c r="H4" s="139" t="s">
        <v>250</v>
      </c>
    </row>
    <row r="5" spans="1:8" s="100" customFormat="1" x14ac:dyDescent="0.25">
      <c r="A5" s="242"/>
      <c r="B5" s="98"/>
      <c r="C5" s="98"/>
      <c r="D5" s="116"/>
      <c r="E5" s="98"/>
      <c r="F5" s="99">
        <f t="shared" ref="F5:F7" si="0">ROUND(+B5*D5*E5,2)</f>
        <v>0</v>
      </c>
      <c r="H5" s="110"/>
    </row>
    <row r="6" spans="1:8" s="100" customFormat="1" x14ac:dyDescent="0.25">
      <c r="A6" s="263"/>
      <c r="B6" s="98"/>
      <c r="C6" s="98"/>
      <c r="D6" s="116"/>
      <c r="E6" s="98"/>
      <c r="F6" s="99">
        <f t="shared" si="0"/>
        <v>0</v>
      </c>
      <c r="H6" s="110"/>
    </row>
    <row r="7" spans="1:8" s="100" customFormat="1" x14ac:dyDescent="0.25">
      <c r="A7" s="263"/>
      <c r="B7" s="98"/>
      <c r="C7" s="98"/>
      <c r="D7" s="116"/>
      <c r="E7" s="98"/>
      <c r="F7" s="99">
        <f t="shared" si="0"/>
        <v>0</v>
      </c>
      <c r="H7" s="110"/>
    </row>
    <row r="8" spans="1:8" s="100" customFormat="1" x14ac:dyDescent="0.25">
      <c r="A8" s="263"/>
      <c r="B8" s="98"/>
      <c r="C8" s="98"/>
      <c r="D8" s="116"/>
      <c r="E8" s="98"/>
      <c r="F8" s="132">
        <f>ROUND(+B8*D8*E8,2)</f>
        <v>0</v>
      </c>
      <c r="H8" s="110"/>
    </row>
    <row r="9" spans="1:8" s="100" customFormat="1" x14ac:dyDescent="0.25">
      <c r="A9" s="240"/>
      <c r="B9" s="84"/>
      <c r="C9" s="84"/>
      <c r="D9" s="133"/>
      <c r="E9" s="213" t="s">
        <v>42</v>
      </c>
      <c r="F9" s="214">
        <f>ROUND(SUM(F5:F8),2)</f>
        <v>0</v>
      </c>
      <c r="H9" s="113" t="s">
        <v>309</v>
      </c>
    </row>
    <row r="10" spans="1:8" s="100" customFormat="1" x14ac:dyDescent="0.25">
      <c r="A10" s="240"/>
      <c r="B10" s="84"/>
      <c r="C10" s="84"/>
      <c r="D10" s="133"/>
      <c r="E10" s="84"/>
      <c r="F10" s="211"/>
    </row>
    <row r="11" spans="1:8" s="100" customFormat="1" hidden="1" x14ac:dyDescent="0.25">
      <c r="A11" s="268"/>
      <c r="B11" s="269"/>
      <c r="C11" s="269"/>
      <c r="D11" s="270"/>
      <c r="E11" s="269"/>
      <c r="F11" s="267">
        <f>ROUND(+B11*D11*E11,2)</f>
        <v>0</v>
      </c>
    </row>
    <row r="12" spans="1:8" s="100" customFormat="1" hidden="1" x14ac:dyDescent="0.25">
      <c r="A12" s="268"/>
      <c r="B12" s="269"/>
      <c r="C12" s="269"/>
      <c r="D12" s="270"/>
      <c r="E12" s="269"/>
      <c r="F12" s="271">
        <f>ROUND(+B12*D12*E12,2)</f>
        <v>0</v>
      </c>
    </row>
    <row r="13" spans="1:8" s="100" customFormat="1" hidden="1" x14ac:dyDescent="0.25">
      <c r="A13" s="268"/>
      <c r="B13" s="272"/>
      <c r="C13" s="272"/>
      <c r="D13" s="266"/>
      <c r="E13" s="266" t="s">
        <v>36</v>
      </c>
      <c r="F13" s="267">
        <f>ROUND(SUM(F10:F12),2)</f>
        <v>0</v>
      </c>
      <c r="H13" s="113" t="s">
        <v>309</v>
      </c>
    </row>
    <row r="14" spans="1:8" x14ac:dyDescent="0.25">
      <c r="F14" s="82"/>
    </row>
    <row r="15" spans="1:8" x14ac:dyDescent="0.25">
      <c r="C15" s="508" t="s">
        <v>104</v>
      </c>
      <c r="D15" s="508"/>
      <c r="E15" s="508"/>
      <c r="F15" s="74">
        <f>+F13+F9</f>
        <v>0</v>
      </c>
      <c r="H15" s="138" t="s">
        <v>252</v>
      </c>
    </row>
    <row r="16" spans="1:8" s="100" customFormat="1" x14ac:dyDescent="0.25">
      <c r="A16" s="240"/>
      <c r="B16" s="84"/>
      <c r="C16" s="84"/>
      <c r="D16" s="84"/>
      <c r="E16" s="84"/>
      <c r="F16" s="127"/>
    </row>
    <row r="17" spans="1:16" s="100" customFormat="1" x14ac:dyDescent="0.25">
      <c r="A17" s="105" t="s">
        <v>102</v>
      </c>
      <c r="B17" s="106"/>
      <c r="C17" s="106"/>
      <c r="D17" s="106"/>
      <c r="E17" s="106"/>
      <c r="F17" s="107"/>
      <c r="H17" s="139" t="s">
        <v>251</v>
      </c>
    </row>
    <row r="18" spans="1:16" s="100" customFormat="1" ht="45" customHeight="1" x14ac:dyDescent="0.25">
      <c r="A18" s="504"/>
      <c r="B18" s="505"/>
      <c r="C18" s="505"/>
      <c r="D18" s="505"/>
      <c r="E18" s="505"/>
      <c r="F18" s="506"/>
      <c r="H18" s="488" t="s">
        <v>316</v>
      </c>
      <c r="I18" s="488"/>
      <c r="J18" s="488"/>
      <c r="K18" s="488"/>
      <c r="L18" s="488"/>
      <c r="M18" s="488"/>
      <c r="N18" s="488"/>
      <c r="O18" s="488"/>
      <c r="P18" s="488"/>
    </row>
    <row r="19" spans="1:16" x14ac:dyDescent="0.25">
      <c r="H19" s="141"/>
    </row>
    <row r="20" spans="1:16" s="100" customFormat="1" hidden="1" x14ac:dyDescent="0.25">
      <c r="A20" s="273" t="s">
        <v>103</v>
      </c>
      <c r="B20" s="274"/>
      <c r="C20" s="274"/>
      <c r="D20" s="274"/>
      <c r="E20" s="274"/>
      <c r="F20" s="275"/>
      <c r="H20" s="139" t="s">
        <v>251</v>
      </c>
    </row>
    <row r="21" spans="1:16" s="100" customFormat="1" ht="45" hidden="1" customHeight="1" x14ac:dyDescent="0.25">
      <c r="A21" s="496"/>
      <c r="B21" s="497"/>
      <c r="C21" s="497"/>
      <c r="D21" s="497"/>
      <c r="E21" s="497"/>
      <c r="F21" s="498"/>
      <c r="H21" s="488" t="s">
        <v>316</v>
      </c>
      <c r="I21" s="488"/>
      <c r="J21" s="488"/>
      <c r="K21" s="488"/>
      <c r="L21" s="488"/>
      <c r="M21" s="488"/>
      <c r="N21" s="488"/>
      <c r="O21" s="488"/>
      <c r="P21" s="488"/>
    </row>
  </sheetData>
  <sheetProtection algorithmName="SHA-512" hashValue="Nrt3dpAnNCOsm5CgcdgvPLH6Ba09gj8GUCP+fi4bYRlHhzoSh1j1mQlEDNA1miL0XoEbiPkWg7XIem1vmRjcIw==" saltValue="ujfGnPIhkMifOIYKDomLVA==" spinCount="100000" sheet="1" objects="1" scenarios="1" formatCells="0" formatRows="0" insertRows="0" deleteRows="0" sort="0"/>
  <mergeCells count="7">
    <mergeCell ref="H18:P18"/>
    <mergeCell ref="H21:P21"/>
    <mergeCell ref="A1:E1"/>
    <mergeCell ref="C15:E15"/>
    <mergeCell ref="A2:F2"/>
    <mergeCell ref="A18:F18"/>
    <mergeCell ref="A21:F21"/>
  </mergeCells>
  <printOptions horizontalCentered="1"/>
  <pageMargins left="0.25" right="0.25" top="0.25" bottom="0.25" header="0.3" footer="0.3"/>
  <pageSetup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24"/>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486" t="s">
        <v>189</v>
      </c>
      <c r="B1" s="486"/>
      <c r="C1" s="486"/>
      <c r="D1" s="486"/>
      <c r="E1" s="486"/>
      <c r="F1" s="8">
        <f>+'Section A'!B2</f>
        <v>0</v>
      </c>
    </row>
    <row r="2" spans="1:8" ht="42" customHeight="1" x14ac:dyDescent="0.25">
      <c r="A2" s="487" t="s">
        <v>322</v>
      </c>
      <c r="B2" s="487"/>
      <c r="C2" s="487"/>
      <c r="D2" s="487"/>
      <c r="E2" s="487"/>
      <c r="F2" s="487"/>
    </row>
    <row r="3" spans="1:8" x14ac:dyDescent="0.25">
      <c r="A3" s="13"/>
      <c r="B3" s="13"/>
      <c r="C3" s="13"/>
      <c r="D3" s="13"/>
      <c r="E3" s="13"/>
      <c r="F3" s="13"/>
    </row>
    <row r="4" spans="1:8" x14ac:dyDescent="0.25">
      <c r="A4" s="237" t="s">
        <v>65</v>
      </c>
      <c r="B4" s="63" t="s">
        <v>46</v>
      </c>
      <c r="C4" s="63" t="s">
        <v>45</v>
      </c>
      <c r="D4" s="63" t="s">
        <v>34</v>
      </c>
      <c r="E4" s="63" t="s">
        <v>33</v>
      </c>
      <c r="F4" s="227" t="s">
        <v>315</v>
      </c>
      <c r="H4" s="139" t="s">
        <v>250</v>
      </c>
    </row>
    <row r="5" spans="1:8" s="100" customFormat="1" x14ac:dyDescent="0.25">
      <c r="A5" s="242" t="s">
        <v>324</v>
      </c>
      <c r="B5" s="98"/>
      <c r="C5" s="98"/>
      <c r="D5" s="116"/>
      <c r="E5" s="98"/>
      <c r="F5" s="99">
        <f t="shared" ref="F5:F8" si="0">ROUND(+B5*D5*E5,2)</f>
        <v>0</v>
      </c>
      <c r="H5" s="110"/>
    </row>
    <row r="6" spans="1:8" s="100" customFormat="1" x14ac:dyDescent="0.25">
      <c r="A6" s="265" t="s">
        <v>325</v>
      </c>
      <c r="B6" s="98"/>
      <c r="C6" s="98"/>
      <c r="D6" s="116"/>
      <c r="E6" s="98"/>
      <c r="F6" s="99">
        <f t="shared" si="0"/>
        <v>0</v>
      </c>
      <c r="H6" s="110"/>
    </row>
    <row r="7" spans="1:8" s="100" customFormat="1" x14ac:dyDescent="0.25">
      <c r="A7" s="265" t="s">
        <v>326</v>
      </c>
      <c r="B7" s="98"/>
      <c r="C7" s="98"/>
      <c r="D7" s="116"/>
      <c r="E7" s="98"/>
      <c r="F7" s="99">
        <f t="shared" si="0"/>
        <v>0</v>
      </c>
      <c r="H7" s="110"/>
    </row>
    <row r="8" spans="1:8" s="100" customFormat="1" x14ac:dyDescent="0.25">
      <c r="A8" s="265" t="s">
        <v>327</v>
      </c>
      <c r="B8" s="98"/>
      <c r="C8" s="98"/>
      <c r="D8" s="116"/>
      <c r="E8" s="98"/>
      <c r="F8" s="99">
        <f t="shared" si="0"/>
        <v>0</v>
      </c>
      <c r="H8" s="110"/>
    </row>
    <row r="9" spans="1:8" s="100" customFormat="1" x14ac:dyDescent="0.25">
      <c r="A9" s="265"/>
      <c r="B9" s="98"/>
      <c r="C9" s="98"/>
      <c r="D9" s="116"/>
      <c r="E9" s="98"/>
      <c r="F9" s="132">
        <f>ROUND(+B9*D9*E9,2)</f>
        <v>0</v>
      </c>
      <c r="H9" s="110"/>
    </row>
    <row r="10" spans="1:8" s="100" customFormat="1" x14ac:dyDescent="0.25">
      <c r="A10" s="240"/>
      <c r="B10" s="84"/>
      <c r="C10" s="84"/>
      <c r="D10" s="133"/>
      <c r="E10" s="213" t="s">
        <v>42</v>
      </c>
      <c r="F10" s="214">
        <f>ROUND(SUM(F5:F9),2)</f>
        <v>0</v>
      </c>
      <c r="H10" s="113" t="s">
        <v>309</v>
      </c>
    </row>
    <row r="11" spans="1:8" s="100" customFormat="1" x14ac:dyDescent="0.25">
      <c r="A11" s="240"/>
      <c r="B11" s="84"/>
      <c r="C11" s="84"/>
      <c r="D11" s="133"/>
      <c r="E11" s="84"/>
      <c r="F11" s="211"/>
    </row>
    <row r="12" spans="1:8" s="100" customFormat="1" hidden="1" x14ac:dyDescent="0.25">
      <c r="A12" s="268"/>
      <c r="B12" s="269"/>
      <c r="C12" s="269"/>
      <c r="D12" s="270"/>
      <c r="E12" s="269"/>
      <c r="F12" s="267">
        <f>ROUND(+B12*D12*E12,2)</f>
        <v>0</v>
      </c>
    </row>
    <row r="13" spans="1:8" s="100" customFormat="1" hidden="1" x14ac:dyDescent="0.25">
      <c r="A13" s="268"/>
      <c r="B13" s="269"/>
      <c r="C13" s="269"/>
      <c r="D13" s="270"/>
      <c r="E13" s="269"/>
      <c r="F13" s="271">
        <f>ROUND(+B13*D13*E13,2)</f>
        <v>0</v>
      </c>
    </row>
    <row r="14" spans="1:8" s="100" customFormat="1" hidden="1" x14ac:dyDescent="0.25">
      <c r="A14" s="268"/>
      <c r="B14" s="272"/>
      <c r="C14" s="272"/>
      <c r="D14" s="266"/>
      <c r="E14" s="266" t="s">
        <v>36</v>
      </c>
      <c r="F14" s="267">
        <f>ROUND(SUM(F11:F13),2)</f>
        <v>0</v>
      </c>
      <c r="H14" s="113" t="s">
        <v>309</v>
      </c>
    </row>
    <row r="15" spans="1:8" x14ac:dyDescent="0.25">
      <c r="F15" s="82"/>
    </row>
    <row r="16" spans="1:8" x14ac:dyDescent="0.25">
      <c r="C16" s="508" t="s">
        <v>323</v>
      </c>
      <c r="D16" s="508"/>
      <c r="E16" s="508"/>
      <c r="F16" s="74">
        <f>+F14+F10</f>
        <v>0</v>
      </c>
      <c r="H16" s="138" t="s">
        <v>252</v>
      </c>
    </row>
    <row r="17" spans="1:16" s="100" customFormat="1" x14ac:dyDescent="0.25">
      <c r="A17" s="245"/>
      <c r="B17" s="84"/>
      <c r="C17" s="84"/>
      <c r="D17" s="84"/>
      <c r="E17" s="84"/>
      <c r="F17" s="127"/>
    </row>
    <row r="18" spans="1:16" s="100" customFormat="1" x14ac:dyDescent="0.25">
      <c r="A18" s="105" t="s">
        <v>335</v>
      </c>
      <c r="B18" s="106"/>
      <c r="C18" s="106"/>
      <c r="D18" s="106"/>
      <c r="E18" s="106"/>
      <c r="F18" s="107"/>
      <c r="H18" s="139" t="s">
        <v>251</v>
      </c>
    </row>
    <row r="19" spans="1:16" s="100" customFormat="1" ht="45" customHeight="1" x14ac:dyDescent="0.25">
      <c r="A19" s="504"/>
      <c r="B19" s="505"/>
      <c r="C19" s="505"/>
      <c r="D19" s="505"/>
      <c r="E19" s="505"/>
      <c r="F19" s="506"/>
      <c r="H19" s="488" t="s">
        <v>316</v>
      </c>
      <c r="I19" s="488"/>
      <c r="J19" s="488"/>
      <c r="K19" s="488"/>
      <c r="L19" s="488"/>
      <c r="M19" s="488"/>
      <c r="N19" s="488"/>
      <c r="O19" s="488"/>
      <c r="P19" s="488"/>
    </row>
    <row r="20" spans="1:16" x14ac:dyDescent="0.25">
      <c r="H20"/>
    </row>
    <row r="21" spans="1:16" s="100" customFormat="1" hidden="1" x14ac:dyDescent="0.25">
      <c r="A21" s="273" t="s">
        <v>336</v>
      </c>
      <c r="B21" s="274"/>
      <c r="C21" s="274"/>
      <c r="D21" s="274"/>
      <c r="E21" s="274"/>
      <c r="F21" s="275"/>
      <c r="H21" s="139" t="s">
        <v>251</v>
      </c>
    </row>
    <row r="22" spans="1:16" s="100" customFormat="1" ht="45" hidden="1" customHeight="1" x14ac:dyDescent="0.25">
      <c r="A22" s="496"/>
      <c r="B22" s="497"/>
      <c r="C22" s="497"/>
      <c r="D22" s="497"/>
      <c r="E22" s="497"/>
      <c r="F22" s="498"/>
      <c r="H22" s="488" t="s">
        <v>316</v>
      </c>
      <c r="I22" s="488"/>
      <c r="J22" s="488"/>
      <c r="K22" s="488"/>
      <c r="L22" s="488"/>
      <c r="M22" s="488"/>
      <c r="N22" s="488"/>
      <c r="O22" s="488"/>
      <c r="P22" s="488"/>
    </row>
    <row r="24" spans="1:16" x14ac:dyDescent="0.25">
      <c r="D24" s="27"/>
    </row>
  </sheetData>
  <sheetProtection algorithmName="SHA-512" hashValue="D6Em8GkoVQxmTR5d3efsE6efXJXdZNMF4GTX7w12uqQa7E/Kf5+MkeckOpOOXu9/DsESBBBVajR1MBFsVAAEwQ==" saltValue="xmWmN441gWKY64WiuC4cUA==" spinCount="100000" sheet="1" objects="1" scenarios="1" formatCells="0" formatRows="0" insertRows="0" deleteRows="0" sort="0"/>
  <mergeCells count="7">
    <mergeCell ref="H19:P19"/>
    <mergeCell ref="H22:P22"/>
    <mergeCell ref="A1:E1"/>
    <mergeCell ref="C16:E16"/>
    <mergeCell ref="A2:F2"/>
    <mergeCell ref="A19:F19"/>
    <mergeCell ref="A22:F22"/>
  </mergeCells>
  <printOptions horizontalCentered="1"/>
  <pageMargins left="0.25" right="0.25" top="0.25" bottom="0.25" header="0.3" footer="0.3"/>
  <pageSetup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EFA21-E830-4482-A360-3A84C67FCD73}">
  <sheetPr>
    <pageSetUpPr fitToPage="1"/>
  </sheetPr>
  <dimension ref="A1:P23"/>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486" t="s">
        <v>189</v>
      </c>
      <c r="B1" s="486"/>
      <c r="C1" s="486"/>
      <c r="D1" s="486"/>
      <c r="E1" s="486"/>
      <c r="F1" s="8">
        <f>+'Section A'!B2</f>
        <v>0</v>
      </c>
    </row>
    <row r="2" spans="1:8" ht="42" customHeight="1" x14ac:dyDescent="0.25">
      <c r="A2" s="487" t="s">
        <v>331</v>
      </c>
      <c r="B2" s="487"/>
      <c r="C2" s="487"/>
      <c r="D2" s="487"/>
      <c r="E2" s="487"/>
      <c r="F2" s="487"/>
    </row>
    <row r="3" spans="1:8" x14ac:dyDescent="0.25">
      <c r="A3" s="13"/>
      <c r="B3" s="13"/>
      <c r="C3" s="13"/>
      <c r="D3" s="13"/>
      <c r="E3" s="13"/>
      <c r="F3" s="13"/>
    </row>
    <row r="4" spans="1:8" x14ac:dyDescent="0.25">
      <c r="A4" s="247" t="s">
        <v>65</v>
      </c>
      <c r="B4" s="247" t="s">
        <v>46</v>
      </c>
      <c r="C4" s="247" t="s">
        <v>45</v>
      </c>
      <c r="D4" s="247" t="s">
        <v>34</v>
      </c>
      <c r="E4" s="247" t="s">
        <v>33</v>
      </c>
      <c r="F4" s="247" t="s">
        <v>315</v>
      </c>
      <c r="H4" s="139" t="s">
        <v>250</v>
      </c>
    </row>
    <row r="5" spans="1:8" s="100" customFormat="1" x14ac:dyDescent="0.25">
      <c r="A5" s="242" t="s">
        <v>328</v>
      </c>
      <c r="B5" s="98"/>
      <c r="C5" s="98"/>
      <c r="D5" s="116"/>
      <c r="E5" s="98"/>
      <c r="F5" s="99">
        <f t="shared" ref="F5:F7" si="0">ROUND(+B5*D5*E5,2)</f>
        <v>0</v>
      </c>
      <c r="H5" s="110"/>
    </row>
    <row r="6" spans="1:8" s="100" customFormat="1" x14ac:dyDescent="0.25">
      <c r="A6" s="265" t="s">
        <v>329</v>
      </c>
      <c r="B6" s="98"/>
      <c r="C6" s="98"/>
      <c r="D6" s="116"/>
      <c r="E6" s="98"/>
      <c r="F6" s="99">
        <f t="shared" si="0"/>
        <v>0</v>
      </c>
      <c r="H6" s="110"/>
    </row>
    <row r="7" spans="1:8" s="100" customFormat="1" x14ac:dyDescent="0.25">
      <c r="A7" s="265" t="s">
        <v>330</v>
      </c>
      <c r="B7" s="98"/>
      <c r="C7" s="98"/>
      <c r="D7" s="116"/>
      <c r="E7" s="98"/>
      <c r="F7" s="99">
        <f t="shared" si="0"/>
        <v>0</v>
      </c>
      <c r="H7" s="110"/>
    </row>
    <row r="8" spans="1:8" s="100" customFormat="1" x14ac:dyDescent="0.25">
      <c r="A8" s="265"/>
      <c r="B8" s="98"/>
      <c r="C8" s="98"/>
      <c r="D8" s="116"/>
      <c r="E8" s="98"/>
      <c r="F8" s="132">
        <f>ROUND(+B8*D8*E8,2)</f>
        <v>0</v>
      </c>
      <c r="H8" s="110"/>
    </row>
    <row r="9" spans="1:8" s="100" customFormat="1" x14ac:dyDescent="0.25">
      <c r="A9" s="264"/>
      <c r="B9" s="84"/>
      <c r="C9" s="84"/>
      <c r="D9" s="133"/>
      <c r="E9" s="213" t="s">
        <v>42</v>
      </c>
      <c r="F9" s="214">
        <f>ROUND(SUM(F5:F8),2)</f>
        <v>0</v>
      </c>
      <c r="H9" s="113" t="s">
        <v>309</v>
      </c>
    </row>
    <row r="10" spans="1:8" s="100" customFormat="1" x14ac:dyDescent="0.25">
      <c r="A10" s="264"/>
      <c r="B10" s="84"/>
      <c r="C10" s="84"/>
      <c r="D10" s="133"/>
      <c r="E10" s="84"/>
      <c r="F10" s="211"/>
    </row>
    <row r="11" spans="1:8" s="100" customFormat="1" hidden="1" x14ac:dyDescent="0.25">
      <c r="A11" s="268"/>
      <c r="B11" s="269"/>
      <c r="C11" s="269"/>
      <c r="D11" s="270"/>
      <c r="E11" s="269"/>
      <c r="F11" s="267">
        <f>ROUND(+B11*D11*E11,2)</f>
        <v>0</v>
      </c>
    </row>
    <row r="12" spans="1:8" s="100" customFormat="1" hidden="1" x14ac:dyDescent="0.25">
      <c r="A12" s="268"/>
      <c r="B12" s="269"/>
      <c r="C12" s="269"/>
      <c r="D12" s="270"/>
      <c r="E12" s="269"/>
      <c r="F12" s="271">
        <f>ROUND(+B12*D12*E12,2)</f>
        <v>0</v>
      </c>
    </row>
    <row r="13" spans="1:8" s="100" customFormat="1" hidden="1" x14ac:dyDescent="0.25">
      <c r="A13" s="268"/>
      <c r="B13" s="272"/>
      <c r="C13" s="272"/>
      <c r="D13" s="266"/>
      <c r="E13" s="266" t="s">
        <v>36</v>
      </c>
      <c r="F13" s="267">
        <f>ROUND(SUM(F10:F12),2)</f>
        <v>0</v>
      </c>
      <c r="H13" s="113" t="s">
        <v>309</v>
      </c>
    </row>
    <row r="14" spans="1:8" x14ac:dyDescent="0.25">
      <c r="F14" s="82"/>
    </row>
    <row r="15" spans="1:8" x14ac:dyDescent="0.25">
      <c r="C15" s="508" t="s">
        <v>332</v>
      </c>
      <c r="D15" s="508"/>
      <c r="E15" s="508"/>
      <c r="F15" s="74">
        <f>+F13+F9</f>
        <v>0</v>
      </c>
      <c r="H15" s="138" t="s">
        <v>252</v>
      </c>
    </row>
    <row r="16" spans="1:8" s="100" customFormat="1" x14ac:dyDescent="0.25">
      <c r="A16" s="245"/>
      <c r="B16" s="84"/>
      <c r="C16" s="84"/>
      <c r="D16" s="84"/>
      <c r="E16" s="84"/>
      <c r="F16" s="127"/>
    </row>
    <row r="17" spans="1:16" s="100" customFormat="1" x14ac:dyDescent="0.25">
      <c r="A17" s="105" t="s">
        <v>333</v>
      </c>
      <c r="B17" s="106"/>
      <c r="C17" s="106"/>
      <c r="D17" s="106"/>
      <c r="E17" s="106"/>
      <c r="F17" s="107"/>
      <c r="H17" s="139" t="s">
        <v>251</v>
      </c>
    </row>
    <row r="18" spans="1:16" s="100" customFormat="1" ht="45" customHeight="1" x14ac:dyDescent="0.25">
      <c r="A18" s="504"/>
      <c r="B18" s="505"/>
      <c r="C18" s="505"/>
      <c r="D18" s="505"/>
      <c r="E18" s="505"/>
      <c r="F18" s="506"/>
      <c r="H18" s="488" t="s">
        <v>316</v>
      </c>
      <c r="I18" s="488"/>
      <c r="J18" s="488"/>
      <c r="K18" s="488"/>
      <c r="L18" s="488"/>
      <c r="M18" s="488"/>
      <c r="N18" s="488"/>
      <c r="O18" s="488"/>
      <c r="P18" s="488"/>
    </row>
    <row r="19" spans="1:16" x14ac:dyDescent="0.25">
      <c r="H19"/>
    </row>
    <row r="20" spans="1:16" s="100" customFormat="1" hidden="1" x14ac:dyDescent="0.25">
      <c r="A20" s="273" t="s">
        <v>334</v>
      </c>
      <c r="B20" s="274"/>
      <c r="C20" s="274"/>
      <c r="D20" s="274"/>
      <c r="E20" s="274"/>
      <c r="F20" s="275"/>
      <c r="H20" s="139" t="s">
        <v>251</v>
      </c>
    </row>
    <row r="21" spans="1:16" s="100" customFormat="1" ht="45" hidden="1" customHeight="1" x14ac:dyDescent="0.25">
      <c r="A21" s="496"/>
      <c r="B21" s="497"/>
      <c r="C21" s="497"/>
      <c r="D21" s="497"/>
      <c r="E21" s="497"/>
      <c r="F21" s="498"/>
      <c r="H21" s="488" t="s">
        <v>316</v>
      </c>
      <c r="I21" s="488"/>
      <c r="J21" s="488"/>
      <c r="K21" s="488"/>
      <c r="L21" s="488"/>
      <c r="M21" s="488"/>
      <c r="N21" s="488"/>
      <c r="O21" s="488"/>
      <c r="P21" s="488"/>
    </row>
    <row r="23" spans="1:16" x14ac:dyDescent="0.25">
      <c r="D23" s="27"/>
    </row>
  </sheetData>
  <sheetProtection algorithmName="SHA-512" hashValue="8dwEfseNu5iC4bpQW2gypUREvJP7TWhbu4HnP3mKxVEzXejiakDG55/MlRucFw2RweTTRSrfPTqHNsg7OGC6xQ==" saltValue="flA+2zblUPg7sFKB8/BpEg==" spinCount="100000" sheet="1" objects="1" scenarios="1" formatCells="0" formatRows="0" insertRows="0" deleteRows="0" sort="0"/>
  <mergeCells count="7">
    <mergeCell ref="A21:F21"/>
    <mergeCell ref="H21:P21"/>
    <mergeCell ref="A1:E1"/>
    <mergeCell ref="A2:F2"/>
    <mergeCell ref="C15:E15"/>
    <mergeCell ref="A18:F18"/>
    <mergeCell ref="H18:P18"/>
  </mergeCells>
  <printOptions horizontalCentered="1"/>
  <pageMargins left="0.25" right="0.25" top="0.25" bottom="0.25" header="0.3" footer="0.3"/>
  <pageSetup fitToHeight="0" orientation="landscape"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18"/>
  <sheetViews>
    <sheetView zoomScaleNormal="100" zoomScaleSheetLayoutView="100" workbookViewId="0">
      <selection activeCell="A4" sqref="A4"/>
    </sheetView>
  </sheetViews>
  <sheetFormatPr defaultRowHeight="15" x14ac:dyDescent="0.25"/>
  <cols>
    <col min="1" max="1" width="76.28515625" customWidth="1"/>
    <col min="2" max="3" width="18.7109375" customWidth="1"/>
    <col min="4" max="4" width="19.7109375" customWidth="1"/>
    <col min="5" max="5" width="3" customWidth="1"/>
  </cols>
  <sheetData>
    <row r="1" spans="1:14" ht="21.75" customHeight="1" x14ac:dyDescent="0.25">
      <c r="A1" s="486" t="s">
        <v>189</v>
      </c>
      <c r="B1" s="486"/>
      <c r="C1" s="486"/>
      <c r="D1" s="8">
        <f>+'Section A'!B2</f>
        <v>0</v>
      </c>
    </row>
    <row r="2" spans="1:14" ht="54.75" customHeight="1" x14ac:dyDescent="0.25">
      <c r="A2" s="522" t="s">
        <v>262</v>
      </c>
      <c r="B2" s="522"/>
      <c r="C2" s="522"/>
      <c r="D2" s="522"/>
    </row>
    <row r="3" spans="1:14" ht="15" customHeight="1" x14ac:dyDescent="0.25">
      <c r="A3" s="239" t="s">
        <v>65</v>
      </c>
      <c r="B3" s="24" t="s">
        <v>79</v>
      </c>
      <c r="C3" s="24" t="s">
        <v>80</v>
      </c>
      <c r="D3" s="229" t="s">
        <v>299</v>
      </c>
    </row>
    <row r="4" spans="1:14" s="110" customFormat="1" x14ac:dyDescent="0.25">
      <c r="A4" s="244"/>
      <c r="B4" s="133"/>
      <c r="C4" s="136"/>
      <c r="D4" s="99">
        <f>ROUND(B4*C4,2)</f>
        <v>0</v>
      </c>
    </row>
    <row r="5" spans="1:14" s="110" customFormat="1" x14ac:dyDescent="0.25">
      <c r="A5" s="238"/>
      <c r="B5" s="133"/>
      <c r="C5" s="136"/>
      <c r="D5" s="132">
        <f>ROUND(B5*C5,2)</f>
        <v>0</v>
      </c>
    </row>
    <row r="6" spans="1:14" s="110" customFormat="1" x14ac:dyDescent="0.25">
      <c r="A6" s="238"/>
      <c r="B6" s="201"/>
      <c r="C6" s="215" t="s">
        <v>42</v>
      </c>
      <c r="D6" s="76">
        <f>ROUND(SUM(D4:D5),2)</f>
        <v>0</v>
      </c>
      <c r="F6" s="113" t="s">
        <v>300</v>
      </c>
    </row>
    <row r="7" spans="1:14" s="110" customFormat="1" x14ac:dyDescent="0.25">
      <c r="A7" s="238"/>
      <c r="B7" s="100"/>
      <c r="C7" s="100"/>
      <c r="D7" s="212"/>
    </row>
    <row r="8" spans="1:14" s="276" customFormat="1" hidden="1" x14ac:dyDescent="0.25">
      <c r="A8" s="278"/>
      <c r="B8" s="279"/>
      <c r="C8" s="280"/>
      <c r="D8" s="267">
        <f>ROUND(B8*C8,2)</f>
        <v>0</v>
      </c>
    </row>
    <row r="9" spans="1:14" s="276" customFormat="1" hidden="1" x14ac:dyDescent="0.25">
      <c r="A9" s="278"/>
      <c r="B9" s="279"/>
      <c r="C9" s="280"/>
      <c r="D9" s="271">
        <f>ROUND(B9*C9,2)</f>
        <v>0</v>
      </c>
    </row>
    <row r="10" spans="1:14" s="276" customFormat="1" hidden="1" x14ac:dyDescent="0.25">
      <c r="A10" s="281"/>
      <c r="B10" s="266"/>
      <c r="C10" s="266" t="s">
        <v>36</v>
      </c>
      <c r="D10" s="267">
        <f>ROUND(SUM(D7:D9),2)</f>
        <v>0</v>
      </c>
      <c r="F10" s="277" t="s">
        <v>300</v>
      </c>
    </row>
    <row r="11" spans="1:14" x14ac:dyDescent="0.25">
      <c r="A11" s="8"/>
      <c r="B11" s="8"/>
      <c r="C11" s="8"/>
      <c r="D11" s="82"/>
    </row>
    <row r="12" spans="1:14" x14ac:dyDescent="0.25">
      <c r="A12" s="8"/>
      <c r="B12" s="508" t="s">
        <v>101</v>
      </c>
      <c r="C12" s="508"/>
      <c r="D12" s="74">
        <f>+D10+D6</f>
        <v>0</v>
      </c>
      <c r="F12" s="138" t="s">
        <v>252</v>
      </c>
    </row>
    <row r="13" spans="1:14" s="110" customFormat="1" x14ac:dyDescent="0.25">
      <c r="A13" s="246"/>
      <c r="B13" s="100"/>
      <c r="C13" s="130"/>
      <c r="D13" s="104"/>
    </row>
    <row r="14" spans="1:14" s="110" customFormat="1" x14ac:dyDescent="0.25">
      <c r="A14" s="105" t="s">
        <v>81</v>
      </c>
      <c r="B14" s="106"/>
      <c r="C14" s="106"/>
      <c r="D14" s="107"/>
      <c r="F14" s="139" t="s">
        <v>251</v>
      </c>
    </row>
    <row r="15" spans="1:14" s="110" customFormat="1" ht="45" customHeight="1" x14ac:dyDescent="0.25">
      <c r="A15" s="480"/>
      <c r="B15" s="481"/>
      <c r="C15" s="481"/>
      <c r="D15" s="482"/>
      <c r="F15" s="488" t="s">
        <v>316</v>
      </c>
      <c r="G15" s="488"/>
      <c r="H15" s="488"/>
      <c r="I15" s="488"/>
      <c r="J15" s="488"/>
      <c r="K15" s="488"/>
      <c r="L15" s="488"/>
      <c r="M15" s="488"/>
      <c r="N15" s="488"/>
    </row>
    <row r="16" spans="1:14" x14ac:dyDescent="0.25">
      <c r="A16" s="8"/>
      <c r="B16" s="8"/>
      <c r="C16" s="8"/>
      <c r="D16" s="8"/>
    </row>
    <row r="17" spans="1:14" s="276" customFormat="1" hidden="1" x14ac:dyDescent="0.25">
      <c r="A17" s="273" t="s">
        <v>100</v>
      </c>
      <c r="B17" s="274"/>
      <c r="C17" s="274"/>
      <c r="D17" s="275"/>
      <c r="F17" s="277" t="s">
        <v>251</v>
      </c>
    </row>
    <row r="18" spans="1:14" s="276" customFormat="1" ht="45" hidden="1" customHeight="1" x14ac:dyDescent="0.25">
      <c r="A18" s="496"/>
      <c r="B18" s="497"/>
      <c r="C18" s="497"/>
      <c r="D18" s="498"/>
      <c r="F18" s="507" t="s">
        <v>316</v>
      </c>
      <c r="G18" s="507"/>
      <c r="H18" s="507"/>
      <c r="I18" s="507"/>
      <c r="J18" s="507"/>
      <c r="K18" s="507"/>
      <c r="L18" s="507"/>
      <c r="M18" s="507"/>
      <c r="N18" s="507"/>
    </row>
  </sheetData>
  <sheetProtection algorithmName="SHA-512" hashValue="t3CYapR3iojj3/s2rsy2iPBq1ioErJ6aOHTufmFiJQ5DLASTfHPrI918VOC1XlwBkNHvKuuISBZkPU3tvSWcAg==" saltValue="Bd5C0rZUdITLIBRe2rp4og==" spinCount="100000" sheet="1" objects="1" scenarios="1" formatCells="0" formatRows="0" insertRows="0" deleteRows="0" sort="0"/>
  <mergeCells count="7">
    <mergeCell ref="F15:N15"/>
    <mergeCell ref="F18:N18"/>
    <mergeCell ref="A1:C1"/>
    <mergeCell ref="A2:D2"/>
    <mergeCell ref="B12:C12"/>
    <mergeCell ref="A15:D15"/>
    <mergeCell ref="A18:D18"/>
  </mergeCells>
  <printOptions horizontalCentered="1"/>
  <pageMargins left="0.25" right="0.25" top="0.25" bottom="0.25" header="0.3" footer="0.3"/>
  <pageSetup fitToHeight="0" orientation="landscape"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5"/>
  <sheetViews>
    <sheetView zoomScaleNormal="100" zoomScaleSheetLayoutView="100" workbookViewId="0">
      <selection sqref="A1:F1"/>
    </sheetView>
  </sheetViews>
  <sheetFormatPr defaultColWidth="9.140625" defaultRowHeight="15" x14ac:dyDescent="0.25"/>
  <cols>
    <col min="1" max="5" width="18.140625" style="8" customWidth="1"/>
    <col min="6" max="6" width="18.140625" style="8" hidden="1" customWidth="1"/>
    <col min="7" max="7" width="18.140625" style="8" customWidth="1"/>
    <col min="8" max="8" width="2.28515625" style="8" customWidth="1"/>
    <col min="9" max="16384" width="9.140625" style="8"/>
  </cols>
  <sheetData>
    <row r="1" spans="1:9" ht="20.25" customHeight="1" x14ac:dyDescent="0.25">
      <c r="A1" s="486" t="s">
        <v>189</v>
      </c>
      <c r="B1" s="486"/>
      <c r="C1" s="486"/>
      <c r="D1" s="486"/>
      <c r="E1" s="486"/>
      <c r="F1" s="486"/>
      <c r="G1" s="8">
        <f>+'Section A'!B2</f>
        <v>0</v>
      </c>
      <c r="I1" s="23" t="s">
        <v>260</v>
      </c>
    </row>
    <row r="2" spans="1:9" ht="39" customHeight="1" x14ac:dyDescent="0.25">
      <c r="A2" s="509" t="s">
        <v>253</v>
      </c>
      <c r="B2" s="509"/>
      <c r="C2" s="509"/>
      <c r="D2" s="509"/>
      <c r="E2" s="509"/>
      <c r="F2" s="509"/>
      <c r="G2" s="509"/>
      <c r="H2" s="17"/>
      <c r="I2" s="17"/>
    </row>
    <row r="3" spans="1:9" x14ac:dyDescent="0.25">
      <c r="A3" s="28" t="s">
        <v>4</v>
      </c>
      <c r="B3" s="29"/>
      <c r="C3" s="29"/>
      <c r="D3" s="30"/>
      <c r="E3" s="31" t="s">
        <v>82</v>
      </c>
      <c r="F3" s="32" t="s">
        <v>83</v>
      </c>
      <c r="G3" s="33" t="s">
        <v>84</v>
      </c>
      <c r="I3" s="13"/>
    </row>
    <row r="4" spans="1:9" ht="21.75" customHeight="1" x14ac:dyDescent="0.25">
      <c r="A4" s="66" t="s">
        <v>85</v>
      </c>
      <c r="B4" s="66"/>
      <c r="C4" s="21"/>
      <c r="E4" s="77">
        <f>+Personnel!G10</f>
        <v>0</v>
      </c>
      <c r="F4" s="282">
        <f>+Personnel!G14</f>
        <v>0</v>
      </c>
      <c r="G4" s="78">
        <f>SUM(E4:F4)</f>
        <v>0</v>
      </c>
      <c r="H4" s="69"/>
      <c r="I4" s="13"/>
    </row>
    <row r="5" spans="1:9" ht="21.75" customHeight="1" x14ac:dyDescent="0.25">
      <c r="A5" s="66" t="s">
        <v>86</v>
      </c>
      <c r="B5" s="66"/>
      <c r="C5" s="21"/>
      <c r="E5" s="77">
        <f>+'Fringe Benefits'!G9</f>
        <v>0</v>
      </c>
      <c r="F5" s="282">
        <f>+'Fringe Benefits'!G13</f>
        <v>0</v>
      </c>
      <c r="G5" s="78">
        <f t="shared" ref="G5:G20" si="0">SUM(E5:F5)</f>
        <v>0</v>
      </c>
      <c r="H5" s="69"/>
      <c r="I5" s="13"/>
    </row>
    <row r="6" spans="1:9" ht="21.75" customHeight="1" x14ac:dyDescent="0.25">
      <c r="A6" s="66" t="s">
        <v>87</v>
      </c>
      <c r="B6" s="66"/>
      <c r="C6" s="21"/>
      <c r="E6" s="77">
        <f>+Travel!G9</f>
        <v>0</v>
      </c>
      <c r="F6" s="282">
        <f>+Travel!G13</f>
        <v>0</v>
      </c>
      <c r="G6" s="78">
        <f t="shared" si="0"/>
        <v>0</v>
      </c>
      <c r="H6" s="69"/>
      <c r="I6" s="13"/>
    </row>
    <row r="7" spans="1:9" ht="21.75" customHeight="1" x14ac:dyDescent="0.25">
      <c r="A7" s="66" t="s">
        <v>0</v>
      </c>
      <c r="B7" s="66"/>
      <c r="C7" s="21"/>
      <c r="E7" s="77">
        <f>+'Equipment '!D7</f>
        <v>0</v>
      </c>
      <c r="F7" s="282">
        <f>+'Equipment '!D11</f>
        <v>0</v>
      </c>
      <c r="G7" s="78">
        <f t="shared" si="0"/>
        <v>0</v>
      </c>
      <c r="H7" s="69"/>
      <c r="I7" s="13"/>
    </row>
    <row r="8" spans="1:9" ht="21.75" customHeight="1" x14ac:dyDescent="0.25">
      <c r="A8" s="66" t="s">
        <v>1</v>
      </c>
      <c r="B8" s="66"/>
      <c r="C8" s="21"/>
      <c r="E8" s="77">
        <f>+Supplies!D10</f>
        <v>0</v>
      </c>
      <c r="F8" s="282">
        <f>+Supplies!D14</f>
        <v>0</v>
      </c>
      <c r="G8" s="78">
        <f t="shared" si="0"/>
        <v>0</v>
      </c>
      <c r="H8" s="69"/>
      <c r="I8" s="13"/>
    </row>
    <row r="9" spans="1:9" ht="21.75" customHeight="1" x14ac:dyDescent="0.25">
      <c r="A9" s="66" t="s">
        <v>12</v>
      </c>
      <c r="B9" s="66"/>
      <c r="C9" s="21"/>
      <c r="E9" s="77">
        <f>+'Contractual Services'!C12</f>
        <v>0</v>
      </c>
      <c r="F9" s="282">
        <f>+'Contractual Services'!C16</f>
        <v>0</v>
      </c>
      <c r="G9" s="78">
        <f t="shared" si="0"/>
        <v>0</v>
      </c>
      <c r="H9" s="69"/>
      <c r="I9" s="13"/>
    </row>
    <row r="10" spans="1:9" ht="21.75" customHeight="1" x14ac:dyDescent="0.25">
      <c r="A10" s="66" t="s">
        <v>13</v>
      </c>
      <c r="B10" s="66"/>
      <c r="C10" s="21"/>
      <c r="E10" s="77">
        <f>+Consultant!G6+Consultant!G23</f>
        <v>0</v>
      </c>
      <c r="F10" s="282">
        <f>+Consultant!G10+Consultant!G27</f>
        <v>0</v>
      </c>
      <c r="G10" s="78">
        <f t="shared" si="0"/>
        <v>0</v>
      </c>
      <c r="H10" s="69"/>
      <c r="I10" s="13"/>
    </row>
    <row r="11" spans="1:9" ht="21.75" hidden="1" customHeight="1" x14ac:dyDescent="0.25">
      <c r="A11" s="284" t="s">
        <v>17</v>
      </c>
      <c r="B11" s="284"/>
      <c r="C11" s="285"/>
      <c r="D11" s="286"/>
      <c r="E11" s="287">
        <f>+'Construction '!C6</f>
        <v>0</v>
      </c>
      <c r="F11" s="282">
        <f>+'Construction '!C10</f>
        <v>0</v>
      </c>
      <c r="G11" s="282">
        <f t="shared" si="0"/>
        <v>0</v>
      </c>
      <c r="H11" s="69"/>
      <c r="I11" s="13"/>
    </row>
    <row r="12" spans="1:9" ht="21.75" customHeight="1" x14ac:dyDescent="0.25">
      <c r="A12" s="66" t="s">
        <v>18</v>
      </c>
      <c r="B12" s="66"/>
      <c r="C12" s="66"/>
      <c r="E12" s="77">
        <f>+'Occupancy '!F8</f>
        <v>0</v>
      </c>
      <c r="F12" s="282">
        <f>+'Occupancy '!F12</f>
        <v>0</v>
      </c>
      <c r="G12" s="78">
        <f t="shared" si="0"/>
        <v>0</v>
      </c>
      <c r="H12" s="69"/>
      <c r="I12" s="13"/>
    </row>
    <row r="13" spans="1:9" ht="21.75" hidden="1" customHeight="1" x14ac:dyDescent="0.25">
      <c r="A13" s="288" t="s">
        <v>88</v>
      </c>
      <c r="B13" s="288"/>
      <c r="C13" s="285"/>
      <c r="D13" s="286"/>
      <c r="E13" s="287">
        <f>+'R &amp; D '!C6</f>
        <v>0</v>
      </c>
      <c r="F13" s="282">
        <f>+'R &amp; D '!C10</f>
        <v>0</v>
      </c>
      <c r="G13" s="282">
        <f t="shared" si="0"/>
        <v>0</v>
      </c>
      <c r="H13" s="69"/>
      <c r="I13" s="13"/>
    </row>
    <row r="14" spans="1:9" ht="21.75" customHeight="1" x14ac:dyDescent="0.25">
      <c r="A14" s="66" t="s">
        <v>89</v>
      </c>
      <c r="B14" s="66"/>
      <c r="C14" s="21"/>
      <c r="E14" s="77">
        <f>+'Telecommunications '!F8</f>
        <v>0</v>
      </c>
      <c r="F14" s="282">
        <f>+'Telecommunications '!F12</f>
        <v>0</v>
      </c>
      <c r="G14" s="78">
        <f t="shared" si="0"/>
        <v>0</v>
      </c>
      <c r="H14" s="70"/>
      <c r="I14" s="13"/>
    </row>
    <row r="15" spans="1:9" ht="21.75" customHeight="1" x14ac:dyDescent="0.25">
      <c r="A15" s="66" t="s">
        <v>90</v>
      </c>
      <c r="B15" s="66"/>
      <c r="C15" s="21"/>
      <c r="E15" s="77">
        <f>+'Training &amp; Education'!F8</f>
        <v>0</v>
      </c>
      <c r="F15" s="282">
        <f>+'Training &amp; Education'!F12</f>
        <v>0</v>
      </c>
      <c r="G15" s="78">
        <f t="shared" ref="G15:G17" si="1">SUM(E15:F15)</f>
        <v>0</v>
      </c>
      <c r="H15" s="70"/>
      <c r="I15" s="13"/>
    </row>
    <row r="16" spans="1:9" ht="21.75" customHeight="1" x14ac:dyDescent="0.25">
      <c r="A16" s="66" t="s">
        <v>91</v>
      </c>
      <c r="B16" s="66"/>
      <c r="C16" s="21"/>
      <c r="E16" s="77">
        <f>+'Direct Administrative '!G7</f>
        <v>0</v>
      </c>
      <c r="F16" s="282">
        <f>+'Direct Administrative '!G11</f>
        <v>0</v>
      </c>
      <c r="G16" s="78">
        <f t="shared" si="1"/>
        <v>0</v>
      </c>
      <c r="H16" s="70"/>
      <c r="I16" s="13"/>
    </row>
    <row r="17" spans="1:9" ht="21.75" customHeight="1" x14ac:dyDescent="0.25">
      <c r="A17" s="66" t="s">
        <v>92</v>
      </c>
      <c r="B17" s="66"/>
      <c r="C17" s="21"/>
      <c r="E17" s="77">
        <f>+'Miscellaneous (other) Costs '!F9</f>
        <v>0</v>
      </c>
      <c r="F17" s="282">
        <f>+'Miscellaneous (other) Costs '!F13</f>
        <v>0</v>
      </c>
      <c r="G17" s="78">
        <f t="shared" si="1"/>
        <v>0</v>
      </c>
      <c r="H17" s="70"/>
      <c r="I17" s="13"/>
    </row>
    <row r="18" spans="1:9" ht="21.75" customHeight="1" x14ac:dyDescent="0.25">
      <c r="A18" s="66" t="s">
        <v>337</v>
      </c>
      <c r="B18" s="66"/>
      <c r="C18" s="21"/>
      <c r="E18" s="77">
        <f>+IndustryFocused!F10</f>
        <v>0</v>
      </c>
      <c r="F18" s="282">
        <f>+IndustryFocused!F14</f>
        <v>0</v>
      </c>
      <c r="G18" s="78">
        <f t="shared" ref="G18:G19" si="2">SUM(E18:F18)</f>
        <v>0</v>
      </c>
      <c r="H18" s="70"/>
      <c r="I18" s="13"/>
    </row>
    <row r="19" spans="1:9" ht="21.75" customHeight="1" x14ac:dyDescent="0.25">
      <c r="A19" s="66" t="s">
        <v>338</v>
      </c>
      <c r="B19" s="66"/>
      <c r="C19" s="21"/>
      <c r="E19" s="77">
        <f>+SupportiveServices!F9</f>
        <v>0</v>
      </c>
      <c r="F19" s="282"/>
      <c r="G19" s="78">
        <f t="shared" si="2"/>
        <v>0</v>
      </c>
      <c r="H19" s="70"/>
      <c r="I19" s="13"/>
    </row>
    <row r="20" spans="1:9" ht="21.75" customHeight="1" x14ac:dyDescent="0.25">
      <c r="A20" s="66" t="s">
        <v>261</v>
      </c>
      <c r="B20" s="66"/>
      <c r="C20" s="21"/>
      <c r="E20" s="230">
        <f>+'Indirect Costs '!D6</f>
        <v>0</v>
      </c>
      <c r="F20" s="283">
        <f>+'Indirect Costs '!D10</f>
        <v>0</v>
      </c>
      <c r="G20" s="231">
        <f t="shared" si="0"/>
        <v>0</v>
      </c>
      <c r="H20" s="70"/>
      <c r="I20" s="13"/>
    </row>
    <row r="21" spans="1:9" ht="21.75" customHeight="1" x14ac:dyDescent="0.25">
      <c r="A21" s="21"/>
      <c r="B21" s="21"/>
      <c r="C21" s="21"/>
      <c r="E21" s="77"/>
      <c r="F21" s="78"/>
      <c r="G21" s="78"/>
      <c r="H21" s="65"/>
      <c r="I21" s="13"/>
    </row>
    <row r="22" spans="1:9" ht="21.75" customHeight="1" x14ac:dyDescent="0.25">
      <c r="A22" s="21"/>
      <c r="B22" s="21"/>
      <c r="C22" s="21"/>
      <c r="E22" s="79"/>
      <c r="F22" s="78"/>
      <c r="G22" s="78"/>
      <c r="H22" s="13"/>
      <c r="I22" s="13"/>
    </row>
    <row r="23" spans="1:9" ht="21.75" customHeight="1" x14ac:dyDescent="0.25">
      <c r="A23" s="66" t="s">
        <v>93</v>
      </c>
      <c r="B23" s="66"/>
      <c r="C23" s="22"/>
      <c r="E23" s="77">
        <f>SUM(E4:E22)</f>
        <v>0</v>
      </c>
      <c r="F23" s="78"/>
      <c r="G23" s="78"/>
      <c r="H23" s="69"/>
      <c r="I23" s="208">
        <f>+E23-'Section A'!E29</f>
        <v>0</v>
      </c>
    </row>
    <row r="24" spans="1:9" ht="21.75" customHeight="1" x14ac:dyDescent="0.25">
      <c r="A24" s="66" t="s">
        <v>181</v>
      </c>
      <c r="B24" s="66"/>
      <c r="C24" s="66"/>
      <c r="E24" s="77"/>
      <c r="F24" s="78">
        <f>SUM(F4:F23)</f>
        <v>0</v>
      </c>
      <c r="G24" s="78"/>
      <c r="H24" s="71"/>
      <c r="I24" s="208">
        <f>+F24-'Section B'!C31</f>
        <v>0</v>
      </c>
    </row>
    <row r="25" spans="1:9" ht="21.75" customHeight="1" x14ac:dyDescent="0.25">
      <c r="A25" s="28" t="s">
        <v>5</v>
      </c>
      <c r="B25" s="29"/>
      <c r="C25" s="29"/>
      <c r="D25" s="34"/>
      <c r="E25" s="80"/>
      <c r="F25" s="80"/>
      <c r="G25" s="81">
        <f>SUM(G4:G24)</f>
        <v>0</v>
      </c>
      <c r="H25" s="62"/>
      <c r="I25" s="209">
        <f>+G25-E23-F24</f>
        <v>0</v>
      </c>
    </row>
  </sheetData>
  <sheetProtection algorithmName="SHA-512" hashValue="UZV0ovqi2D8Wc16r/wkA17FURCnNO9vVK9sypz/2iTGbP04vVERrMVC5iElsO+wIcwV3GsXgt8E2QguqVwdv/g==" saltValue="BEsBdM1S+Qy3qajV9Xf70Q==" spinCount="100000" sheet="1" objects="1" scenarios="1"/>
  <mergeCells count="2">
    <mergeCell ref="A2:G2"/>
    <mergeCell ref="A1:F1"/>
  </mergeCells>
  <printOptions horizontalCentered="1"/>
  <pageMargins left="0.25" right="0.25" top="0.25" bottom="0.25" header="0.3" footer="0.3"/>
  <pageSetup fitToHeight="0" orientation="landscape"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activeCell="D1" sqref="D1:F1"/>
    </sheetView>
  </sheetViews>
  <sheetFormatPr defaultRowHeight="15" x14ac:dyDescent="0.25"/>
  <cols>
    <col min="1" max="9" width="14.42578125" customWidth="1"/>
  </cols>
  <sheetData>
    <row r="1" spans="1:9" ht="44.25" customHeight="1" thickTop="1" thickBot="1" x14ac:dyDescent="0.3">
      <c r="A1" s="533" t="s">
        <v>173</v>
      </c>
      <c r="B1" s="463"/>
      <c r="C1" s="464"/>
      <c r="D1" s="462" t="s">
        <v>217</v>
      </c>
      <c r="E1" s="463"/>
      <c r="F1" s="464"/>
      <c r="G1" s="465" t="s">
        <v>248</v>
      </c>
      <c r="H1" s="466"/>
      <c r="I1" s="467"/>
    </row>
    <row r="2" spans="1:9" s="261" customFormat="1" ht="50.1" customHeight="1" thickTop="1" thickBot="1" x14ac:dyDescent="0.3">
      <c r="A2" s="465" t="str">
        <f>"Organization Name: "&amp;'Section A'!B2</f>
        <v xml:space="preserve">Organization Name: </v>
      </c>
      <c r="B2" s="466"/>
      <c r="C2" s="466"/>
      <c r="D2" s="534" t="str">
        <f>"CSFA Description: "&amp;'Section A'!D3</f>
        <v>CSFA Description: Illinois Climate Works Pre-apprenticeship Centers (“Pre-apprenticeship Centers”) throughout the State that will recruit, prescreen, and provide pre-apprenticeship skills training, for which participants can attend free of charge and receive a stipend, to create a qualified, diverse pipeline of workers prepared for careers in the construction and building trades and clean energy jobs opportunities.</v>
      </c>
      <c r="E2" s="535"/>
      <c r="F2" s="536"/>
      <c r="G2" s="465" t="str">
        <f>"NOFO # "&amp;'Section A'!F2</f>
        <v>NOFO # 3137-2538</v>
      </c>
      <c r="H2" s="466"/>
      <c r="I2" s="467"/>
    </row>
    <row r="3" spans="1:9" ht="16.5" thickTop="1" thickBot="1" x14ac:dyDescent="0.3">
      <c r="A3" s="468" t="str">
        <f>"CSFA # "&amp;'Section A'!B3</f>
        <v>CSFA # 420-30-3137</v>
      </c>
      <c r="B3" s="469"/>
      <c r="C3" s="469"/>
      <c r="D3" s="473" t="str">
        <f>"UEI #"&amp;'Section A'!D2</f>
        <v>UEI #</v>
      </c>
      <c r="E3" s="474"/>
      <c r="F3" s="475"/>
      <c r="G3" s="465" t="str">
        <f>"Fiscal Year: "&amp;'Section A'!F3</f>
        <v>Fiscal Year: 2023</v>
      </c>
      <c r="H3" s="466"/>
      <c r="I3" s="467"/>
    </row>
    <row r="4" spans="1:9" ht="16.5" thickTop="1" thickBot="1" x14ac:dyDescent="0.3">
      <c r="A4" s="137" t="s">
        <v>244</v>
      </c>
      <c r="B4" s="137">
        <f>+'Section A'!F4</f>
        <v>0</v>
      </c>
      <c r="C4" s="7"/>
      <c r="D4" s="7"/>
      <c r="E4" s="7"/>
      <c r="F4" s="7"/>
      <c r="G4" s="7"/>
      <c r="H4" s="7"/>
      <c r="I4" s="7"/>
    </row>
    <row r="5" spans="1:9" ht="15.75" thickTop="1" x14ac:dyDescent="0.25">
      <c r="A5" s="55"/>
      <c r="B5" s="55"/>
      <c r="C5" s="55"/>
      <c r="D5" s="7"/>
      <c r="E5" s="7"/>
      <c r="F5" s="7"/>
      <c r="G5" s="7"/>
      <c r="H5" s="7"/>
      <c r="I5" s="7"/>
    </row>
    <row r="6" spans="1:9" x14ac:dyDescent="0.25">
      <c r="A6" s="42"/>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ht="29.25" customHeight="1" x14ac:dyDescent="0.25">
      <c r="A9" s="532" t="s">
        <v>178</v>
      </c>
      <c r="B9" s="532"/>
      <c r="C9" s="532"/>
      <c r="D9" s="530" t="s">
        <v>175</v>
      </c>
      <c r="E9" s="530"/>
      <c r="F9" s="43" t="s">
        <v>174</v>
      </c>
      <c r="G9" s="530" t="s">
        <v>176</v>
      </c>
      <c r="H9" s="530"/>
      <c r="I9" s="43" t="s">
        <v>174</v>
      </c>
    </row>
    <row r="10" spans="1:9" x14ac:dyDescent="0.25">
      <c r="A10" s="528">
        <f>+'Narrative Summary '!E23</f>
        <v>0</v>
      </c>
      <c r="B10" s="529"/>
      <c r="C10" s="44"/>
      <c r="D10" s="44"/>
      <c r="E10" s="44"/>
      <c r="F10" s="252"/>
      <c r="G10" s="44"/>
      <c r="H10" s="44"/>
      <c r="I10" s="252"/>
    </row>
    <row r="11" spans="1:9" x14ac:dyDescent="0.25">
      <c r="A11" s="44"/>
      <c r="B11" s="44"/>
      <c r="C11" s="44"/>
      <c r="D11" s="44"/>
      <c r="E11" s="44"/>
      <c r="F11" s="44"/>
      <c r="G11" s="44"/>
      <c r="H11" s="44"/>
      <c r="I11" s="44"/>
    </row>
    <row r="12" spans="1:9" x14ac:dyDescent="0.25">
      <c r="A12" s="44"/>
      <c r="B12" s="44"/>
      <c r="C12" s="44"/>
      <c r="D12" s="44"/>
      <c r="E12" s="44"/>
      <c r="F12" s="44"/>
      <c r="G12" s="44"/>
      <c r="H12" s="44"/>
      <c r="I12" s="44"/>
    </row>
    <row r="13" spans="1:9" x14ac:dyDescent="0.25">
      <c r="A13" s="44"/>
      <c r="B13" s="44"/>
      <c r="C13" s="44"/>
      <c r="D13" s="44"/>
      <c r="E13" s="44"/>
      <c r="F13" s="44"/>
      <c r="G13" s="44"/>
      <c r="H13" s="44"/>
      <c r="I13" s="44"/>
    </row>
    <row r="14" spans="1:9" x14ac:dyDescent="0.25">
      <c r="A14" s="44"/>
      <c r="B14" s="44"/>
      <c r="C14" s="44"/>
      <c r="D14" s="44"/>
      <c r="E14" s="44"/>
      <c r="F14" s="44"/>
      <c r="G14" s="44"/>
      <c r="H14" s="44"/>
      <c r="I14" s="44"/>
    </row>
    <row r="15" spans="1:9" x14ac:dyDescent="0.25">
      <c r="A15" s="44"/>
      <c r="B15" s="44"/>
      <c r="C15" s="44"/>
      <c r="D15" s="44"/>
      <c r="E15" s="44"/>
      <c r="F15" s="44"/>
      <c r="G15" s="44"/>
      <c r="H15" s="44"/>
      <c r="I15" s="44"/>
    </row>
    <row r="16" spans="1:9" ht="35.25" customHeight="1" x14ac:dyDescent="0.25">
      <c r="A16" s="532" t="s">
        <v>177</v>
      </c>
      <c r="B16" s="532"/>
      <c r="C16" s="532"/>
      <c r="D16" s="530" t="s">
        <v>175</v>
      </c>
      <c r="E16" s="530"/>
      <c r="F16" s="43" t="s">
        <v>174</v>
      </c>
      <c r="G16" s="530" t="s">
        <v>176</v>
      </c>
      <c r="H16" s="530"/>
      <c r="I16" s="43" t="s">
        <v>174</v>
      </c>
    </row>
    <row r="17" spans="1:14" ht="18.75" customHeight="1" x14ac:dyDescent="0.25">
      <c r="A17" s="7"/>
      <c r="B17" s="7"/>
      <c r="C17" s="7"/>
      <c r="D17" s="7"/>
      <c r="E17" s="7"/>
      <c r="F17" s="7"/>
      <c r="G17" s="7"/>
      <c r="H17" s="7"/>
      <c r="I17" s="7"/>
    </row>
    <row r="18" spans="1:14" x14ac:dyDescent="0.25">
      <c r="J18" s="37"/>
      <c r="K18" s="37"/>
      <c r="L18" s="37"/>
      <c r="M18" s="37"/>
      <c r="N18" s="37"/>
    </row>
    <row r="19" spans="1:14" ht="5.25" customHeight="1" x14ac:dyDescent="0.25">
      <c r="J19" s="37"/>
      <c r="K19" s="37"/>
      <c r="L19" s="37"/>
      <c r="M19" s="37"/>
      <c r="N19" s="37"/>
    </row>
    <row r="20" spans="1:14" ht="58.5" customHeight="1" x14ac:dyDescent="0.25">
      <c r="J20" s="36"/>
      <c r="K20" s="36"/>
      <c r="L20" s="36"/>
      <c r="M20" s="36"/>
      <c r="N20" s="36"/>
    </row>
    <row r="21" spans="1:14" x14ac:dyDescent="0.25">
      <c r="A21" s="7"/>
      <c r="B21" s="7"/>
      <c r="C21" s="7"/>
      <c r="D21" s="7"/>
      <c r="E21" s="7"/>
      <c r="F21" s="7"/>
      <c r="G21" s="7"/>
      <c r="H21" s="7"/>
      <c r="I21" s="7"/>
    </row>
    <row r="22" spans="1:14" x14ac:dyDescent="0.25">
      <c r="A22" s="39" t="s">
        <v>150</v>
      </c>
      <c r="B22" s="37"/>
      <c r="C22" s="37"/>
      <c r="D22" s="37"/>
      <c r="E22" s="37"/>
      <c r="F22" s="37"/>
      <c r="G22" s="37"/>
      <c r="H22" s="37"/>
      <c r="I22" s="37"/>
    </row>
    <row r="23" spans="1:14" ht="7.5" customHeight="1" x14ac:dyDescent="0.25">
      <c r="A23" s="38"/>
      <c r="B23" s="37"/>
      <c r="C23" s="37"/>
      <c r="D23" s="37"/>
      <c r="E23" s="37"/>
      <c r="F23" s="37"/>
      <c r="G23" s="37"/>
      <c r="H23" s="37"/>
      <c r="I23" s="37"/>
    </row>
    <row r="24" spans="1:14" ht="49.5" customHeight="1" x14ac:dyDescent="0.25">
      <c r="A24" s="531" t="s">
        <v>153</v>
      </c>
      <c r="B24" s="531"/>
      <c r="C24" s="531"/>
      <c r="D24" s="531"/>
      <c r="E24" s="531"/>
      <c r="F24" s="531"/>
      <c r="G24" s="531"/>
      <c r="H24" s="531"/>
      <c r="I24" s="531"/>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heetViews>
  <sheetFormatPr defaultColWidth="9.140625" defaultRowHeight="12.75" x14ac:dyDescent="0.2"/>
  <cols>
    <col min="1" max="1" width="2.7109375" style="152" customWidth="1"/>
    <col min="2" max="2" width="4.140625" style="152" customWidth="1"/>
    <col min="3" max="3" width="3.7109375" style="152" customWidth="1"/>
    <col min="4" max="4" width="4" style="152" customWidth="1"/>
    <col min="5" max="5" width="15.42578125" style="152" customWidth="1"/>
    <col min="6" max="6" width="14.7109375" style="152" customWidth="1"/>
    <col min="7" max="7" width="19.140625" style="152" customWidth="1"/>
    <col min="8" max="8" width="9.5703125" style="152" customWidth="1"/>
    <col min="9" max="9" width="7" style="152" customWidth="1"/>
    <col min="10" max="10" width="9.5703125" style="152" customWidth="1"/>
    <col min="11" max="11" width="5.140625" style="152" customWidth="1"/>
    <col min="12" max="12" width="3.42578125" style="152" customWidth="1"/>
    <col min="13" max="13" width="13.140625" style="152" customWidth="1"/>
    <col min="14" max="14" width="2.5703125" style="152" customWidth="1"/>
    <col min="15" max="15" width="15.7109375" style="152" customWidth="1"/>
    <col min="16" max="16" width="3" style="152" customWidth="1"/>
    <col min="17" max="17" width="3.42578125" style="152" customWidth="1"/>
    <col min="18" max="18" width="2.28515625" style="152" customWidth="1"/>
    <col min="19" max="19" width="2.42578125" style="152" customWidth="1"/>
    <col min="20" max="20" width="9.140625" style="152"/>
    <col min="21" max="21" width="16.140625" style="152" customWidth="1"/>
    <col min="22" max="16384" width="9.140625" style="152"/>
  </cols>
  <sheetData>
    <row r="1" spans="2:30" ht="12.75" customHeight="1" x14ac:dyDescent="0.2">
      <c r="B1" s="152" t="s">
        <v>22</v>
      </c>
      <c r="F1" s="408">
        <f>+'Section A'!B2</f>
        <v>0</v>
      </c>
      <c r="G1" s="408"/>
      <c r="H1" s="408"/>
      <c r="I1" s="408"/>
      <c r="J1" s="408"/>
      <c r="K1" s="408"/>
      <c r="L1" s="408"/>
      <c r="M1" s="152" t="s">
        <v>213</v>
      </c>
      <c r="O1" s="409" t="str">
        <f>+'Section A'!F2</f>
        <v>3137-2538</v>
      </c>
      <c r="P1" s="409"/>
    </row>
    <row r="2" spans="2:30" ht="15" customHeight="1" x14ac:dyDescent="0.25">
      <c r="B2" s="415" t="s">
        <v>207</v>
      </c>
      <c r="C2" s="415"/>
      <c r="D2" s="415"/>
      <c r="E2" s="415"/>
      <c r="F2" s="415"/>
      <c r="G2" s="415"/>
      <c r="H2" s="415"/>
      <c r="I2" s="415"/>
      <c r="J2" s="415"/>
    </row>
    <row r="3" spans="2:30" ht="13.5" customHeight="1" x14ac:dyDescent="0.2">
      <c r="B3" s="149"/>
      <c r="C3" s="416" t="s">
        <v>210</v>
      </c>
      <c r="D3" s="416"/>
      <c r="E3" s="416"/>
      <c r="F3" s="416"/>
      <c r="G3" s="416"/>
      <c r="H3" s="416"/>
      <c r="I3" s="416"/>
      <c r="J3" s="416"/>
      <c r="K3" s="416"/>
      <c r="L3" s="416"/>
      <c r="M3" s="416"/>
      <c r="N3" s="416"/>
      <c r="O3" s="416"/>
      <c r="P3" s="416"/>
      <c r="Q3" s="416"/>
    </row>
    <row r="4" spans="2:30" ht="6.75" customHeight="1" x14ac:dyDescent="0.2">
      <c r="B4" s="149"/>
      <c r="C4" s="149"/>
      <c r="D4" s="149"/>
      <c r="E4" s="149"/>
      <c r="F4" s="149"/>
      <c r="G4" s="149"/>
      <c r="H4" s="149"/>
      <c r="I4" s="149"/>
      <c r="J4" s="149"/>
      <c r="K4" s="149"/>
      <c r="L4" s="149"/>
      <c r="M4" s="149"/>
      <c r="N4" s="149"/>
      <c r="O4" s="149"/>
      <c r="P4" s="149"/>
      <c r="Q4" s="149"/>
    </row>
    <row r="5" spans="2:30" ht="45.75" customHeight="1" x14ac:dyDescent="0.25">
      <c r="B5" s="153" t="s">
        <v>105</v>
      </c>
      <c r="C5" s="221"/>
      <c r="D5" s="154"/>
      <c r="E5" s="411" t="s">
        <v>172</v>
      </c>
      <c r="F5" s="411"/>
      <c r="G5" s="411"/>
      <c r="H5" s="411"/>
      <c r="I5" s="411"/>
      <c r="J5" s="411"/>
      <c r="K5" s="411"/>
      <c r="L5" s="411"/>
      <c r="M5" s="411"/>
      <c r="N5" s="411"/>
      <c r="O5" s="411"/>
      <c r="P5" s="411"/>
      <c r="Q5" s="412"/>
      <c r="R5" s="155"/>
      <c r="T5" s="420" t="s">
        <v>280</v>
      </c>
      <c r="U5" s="420"/>
      <c r="V5" s="420"/>
      <c r="W5" s="420"/>
      <c r="X5" s="420"/>
      <c r="Y5" s="420"/>
      <c r="Z5" s="420"/>
    </row>
    <row r="6" spans="2:30" ht="15" customHeight="1" x14ac:dyDescent="0.25">
      <c r="B6" s="156"/>
      <c r="C6" s="157"/>
      <c r="D6" s="157"/>
      <c r="E6" s="417" t="s">
        <v>114</v>
      </c>
      <c r="F6" s="417"/>
      <c r="G6" s="417"/>
      <c r="H6" s="417"/>
      <c r="I6" s="417"/>
      <c r="J6" s="417"/>
      <c r="K6" s="417"/>
      <c r="L6" s="417"/>
      <c r="M6" s="417"/>
      <c r="N6" s="417"/>
      <c r="O6" s="417"/>
      <c r="P6" s="417"/>
      <c r="Q6" s="418"/>
      <c r="R6" s="155"/>
      <c r="T6" s="158"/>
      <c r="U6" s="155"/>
      <c r="V6" s="155"/>
      <c r="W6" s="155"/>
      <c r="X6" s="155"/>
      <c r="Y6" s="155"/>
      <c r="Z6" s="155"/>
      <c r="AA6" s="155"/>
      <c r="AB6" s="155"/>
      <c r="AC6" s="155"/>
      <c r="AD6" s="155"/>
    </row>
    <row r="7" spans="2:30" ht="6.75" customHeight="1" x14ac:dyDescent="0.2">
      <c r="B7" s="159"/>
      <c r="C7" s="151"/>
      <c r="D7" s="151"/>
      <c r="E7" s="151"/>
      <c r="F7" s="151"/>
      <c r="G7" s="151"/>
      <c r="H7" s="151"/>
      <c r="I7" s="151"/>
      <c r="J7" s="151"/>
      <c r="K7" s="151"/>
      <c r="L7" s="151"/>
      <c r="M7" s="151"/>
      <c r="N7" s="151"/>
      <c r="O7" s="151"/>
      <c r="P7" s="151"/>
      <c r="Q7" s="151"/>
      <c r="R7" s="155"/>
      <c r="T7" s="155"/>
      <c r="U7" s="155"/>
      <c r="V7" s="155"/>
      <c r="W7" s="155"/>
      <c r="X7" s="155"/>
      <c r="Y7" s="155"/>
      <c r="Z7" s="155"/>
      <c r="AA7" s="155"/>
      <c r="AB7" s="155"/>
      <c r="AC7" s="155"/>
      <c r="AD7" s="155"/>
    </row>
    <row r="8" spans="2:30" ht="28.5" customHeight="1" x14ac:dyDescent="0.25">
      <c r="B8" s="419" t="s">
        <v>268</v>
      </c>
      <c r="C8" s="419"/>
      <c r="D8" s="419"/>
      <c r="E8" s="419"/>
      <c r="F8" s="419"/>
      <c r="G8" s="419"/>
      <c r="H8" s="419"/>
      <c r="I8" s="419"/>
      <c r="J8" s="419"/>
      <c r="K8" s="419"/>
      <c r="L8" s="419"/>
      <c r="M8" s="419"/>
      <c r="N8" s="419"/>
      <c r="O8" s="419"/>
      <c r="P8" s="419"/>
      <c r="Q8" s="419"/>
      <c r="R8" s="155"/>
      <c r="T8" s="420" t="s">
        <v>281</v>
      </c>
      <c r="U8" s="420"/>
      <c r="V8" s="420"/>
      <c r="W8" s="420"/>
      <c r="X8" s="420"/>
      <c r="Y8" s="158"/>
      <c r="Z8" s="160"/>
      <c r="AA8" s="160"/>
      <c r="AB8" s="160"/>
      <c r="AC8" s="160"/>
      <c r="AD8" s="160"/>
    </row>
    <row r="9" spans="2:30" ht="18" customHeight="1" x14ac:dyDescent="0.2">
      <c r="B9" s="149"/>
      <c r="C9" s="161" t="s">
        <v>119</v>
      </c>
      <c r="D9" s="419" t="s">
        <v>208</v>
      </c>
      <c r="E9" s="419"/>
      <c r="F9" s="419"/>
      <c r="G9" s="419"/>
      <c r="H9" s="419"/>
      <c r="I9" s="419"/>
      <c r="J9" s="419"/>
      <c r="K9" s="419"/>
      <c r="L9" s="419"/>
      <c r="M9" s="419"/>
      <c r="N9" s="419"/>
      <c r="O9" s="419"/>
      <c r="P9" s="419"/>
      <c r="Q9" s="419"/>
      <c r="R9" s="155"/>
      <c r="T9" s="162"/>
      <c r="U9" s="163"/>
      <c r="V9" s="163"/>
      <c r="W9" s="163"/>
      <c r="X9" s="163"/>
      <c r="Y9" s="163"/>
      <c r="Z9" s="163"/>
      <c r="AA9" s="163"/>
      <c r="AB9" s="163"/>
      <c r="AC9" s="163"/>
      <c r="AD9" s="163"/>
    </row>
    <row r="10" spans="2:30" ht="17.25" customHeight="1" x14ac:dyDescent="0.2">
      <c r="B10" s="149"/>
      <c r="C10" s="161" t="s">
        <v>120</v>
      </c>
      <c r="D10" s="419" t="s">
        <v>122</v>
      </c>
      <c r="E10" s="419"/>
      <c r="F10" s="419"/>
      <c r="G10" s="419"/>
      <c r="H10" s="419"/>
      <c r="I10" s="419"/>
      <c r="J10" s="419"/>
      <c r="K10" s="419"/>
      <c r="L10" s="419"/>
      <c r="M10" s="419"/>
      <c r="N10" s="419"/>
      <c r="O10" s="419"/>
      <c r="P10" s="419"/>
      <c r="Q10" s="419"/>
      <c r="R10" s="155"/>
      <c r="T10" s="164"/>
      <c r="U10" s="165"/>
      <c r="V10" s="165"/>
      <c r="W10" s="165"/>
      <c r="X10" s="165"/>
      <c r="Y10" s="165"/>
      <c r="Z10" s="165"/>
      <c r="AA10" s="165"/>
      <c r="AB10" s="165"/>
      <c r="AC10" s="165"/>
      <c r="AD10" s="165"/>
    </row>
    <row r="11" spans="2:30" ht="14.25" customHeight="1" x14ac:dyDescent="0.2">
      <c r="B11" s="151"/>
      <c r="C11" s="161" t="s">
        <v>121</v>
      </c>
      <c r="D11" s="431" t="s">
        <v>269</v>
      </c>
      <c r="E11" s="431"/>
      <c r="F11" s="431"/>
      <c r="G11" s="431"/>
      <c r="H11" s="431"/>
      <c r="I11" s="431"/>
      <c r="J11" s="431"/>
      <c r="K11" s="431"/>
      <c r="L11" s="431"/>
      <c r="M11" s="431"/>
      <c r="N11" s="431"/>
      <c r="O11" s="431"/>
      <c r="P11" s="431"/>
      <c r="Q11" s="431"/>
      <c r="R11" s="155"/>
      <c r="T11" s="410"/>
      <c r="U11" s="410"/>
      <c r="V11" s="410"/>
      <c r="W11" s="410"/>
      <c r="X11" s="410"/>
      <c r="Y11" s="410"/>
      <c r="Z11" s="155"/>
      <c r="AA11" s="155"/>
      <c r="AB11" s="155"/>
      <c r="AC11" s="155"/>
      <c r="AD11" s="155"/>
    </row>
    <row r="12" spans="2:30" ht="8.25" customHeight="1" x14ac:dyDescent="0.2">
      <c r="B12" s="151"/>
      <c r="C12" s="166"/>
      <c r="D12" s="166"/>
      <c r="E12" s="166"/>
      <c r="F12" s="166"/>
      <c r="G12" s="166"/>
      <c r="H12" s="166"/>
      <c r="I12" s="166"/>
      <c r="J12" s="166"/>
      <c r="K12" s="166"/>
      <c r="L12" s="166"/>
      <c r="M12" s="166"/>
      <c r="N12" s="166"/>
      <c r="O12" s="166"/>
      <c r="P12" s="166"/>
      <c r="Q12" s="151"/>
      <c r="R12" s="155"/>
      <c r="T12" s="167"/>
      <c r="U12" s="167"/>
      <c r="V12" s="167"/>
      <c r="W12" s="167"/>
      <c r="X12" s="167"/>
      <c r="Y12" s="167"/>
    </row>
    <row r="13" spans="2:30" ht="42" customHeight="1" x14ac:dyDescent="0.2">
      <c r="B13" s="168" t="s">
        <v>106</v>
      </c>
      <c r="C13" s="223"/>
      <c r="D13" s="154"/>
      <c r="E13" s="411" t="s">
        <v>124</v>
      </c>
      <c r="F13" s="411"/>
      <c r="G13" s="411"/>
      <c r="H13" s="411"/>
      <c r="I13" s="411"/>
      <c r="J13" s="411"/>
      <c r="K13" s="411"/>
      <c r="L13" s="411"/>
      <c r="M13" s="411"/>
      <c r="N13" s="411"/>
      <c r="O13" s="411"/>
      <c r="P13" s="411"/>
      <c r="Q13" s="412"/>
      <c r="R13" s="155"/>
    </row>
    <row r="14" spans="2:30" ht="13.5" customHeight="1" x14ac:dyDescent="0.2">
      <c r="B14" s="169"/>
      <c r="C14" s="170"/>
      <c r="D14" s="151"/>
      <c r="E14" s="413" t="s">
        <v>113</v>
      </c>
      <c r="F14" s="413"/>
      <c r="G14" s="413"/>
      <c r="H14" s="413"/>
      <c r="I14" s="413"/>
      <c r="J14" s="413"/>
      <c r="K14" s="413"/>
      <c r="L14" s="413"/>
      <c r="M14" s="413"/>
      <c r="N14" s="413"/>
      <c r="O14" s="413"/>
      <c r="P14" s="413"/>
      <c r="Q14" s="414"/>
      <c r="R14" s="155"/>
    </row>
    <row r="15" spans="2:30" ht="48.75" customHeight="1" x14ac:dyDescent="0.2">
      <c r="B15" s="171" t="s">
        <v>107</v>
      </c>
      <c r="C15" s="222"/>
      <c r="D15" s="151"/>
      <c r="E15" s="432" t="s">
        <v>270</v>
      </c>
      <c r="F15" s="432"/>
      <c r="G15" s="432"/>
      <c r="H15" s="432"/>
      <c r="I15" s="432"/>
      <c r="J15" s="432"/>
      <c r="K15" s="432"/>
      <c r="L15" s="432"/>
      <c r="M15" s="432"/>
      <c r="N15" s="432"/>
      <c r="O15" s="432"/>
      <c r="P15" s="432"/>
      <c r="Q15" s="433"/>
      <c r="R15" s="155"/>
    </row>
    <row r="16" spans="2:30" ht="18" customHeight="1" x14ac:dyDescent="0.2">
      <c r="B16" s="172"/>
      <c r="C16" s="157"/>
      <c r="D16" s="157"/>
      <c r="E16" s="417" t="s">
        <v>118</v>
      </c>
      <c r="F16" s="434"/>
      <c r="G16" s="434"/>
      <c r="H16" s="434"/>
      <c r="I16" s="434"/>
      <c r="J16" s="434"/>
      <c r="K16" s="434"/>
      <c r="L16" s="434"/>
      <c r="M16" s="434"/>
      <c r="N16" s="434"/>
      <c r="O16" s="434"/>
      <c r="P16" s="434"/>
      <c r="Q16" s="435"/>
      <c r="R16" s="155"/>
      <c r="U16" s="410"/>
      <c r="V16" s="410"/>
      <c r="W16" s="410"/>
      <c r="X16" s="410"/>
      <c r="Y16" s="410"/>
      <c r="Z16" s="410"/>
    </row>
    <row r="17" spans="2:18" ht="5.25" customHeight="1" x14ac:dyDescent="0.2">
      <c r="B17" s="149"/>
      <c r="C17" s="151"/>
      <c r="D17" s="151"/>
      <c r="E17" s="151"/>
      <c r="F17" s="151"/>
      <c r="G17" s="151"/>
      <c r="H17" s="151"/>
      <c r="I17" s="151"/>
      <c r="J17" s="151"/>
      <c r="K17" s="151"/>
      <c r="L17" s="151"/>
      <c r="M17" s="151"/>
      <c r="N17" s="151"/>
      <c r="O17" s="151"/>
      <c r="P17" s="151"/>
      <c r="Q17" s="151"/>
      <c r="R17" s="155"/>
    </row>
    <row r="18" spans="2:18" ht="37.5" customHeight="1" x14ac:dyDescent="0.2">
      <c r="B18" s="168" t="s">
        <v>108</v>
      </c>
      <c r="C18" s="221"/>
      <c r="D18" s="154"/>
      <c r="E18" s="411" t="s">
        <v>209</v>
      </c>
      <c r="F18" s="411"/>
      <c r="G18" s="411"/>
      <c r="H18" s="411"/>
      <c r="I18" s="411"/>
      <c r="J18" s="411"/>
      <c r="K18" s="411"/>
      <c r="L18" s="411"/>
      <c r="M18" s="411"/>
      <c r="N18" s="411"/>
      <c r="O18" s="411"/>
      <c r="P18" s="411"/>
      <c r="Q18" s="412"/>
      <c r="R18" s="155"/>
    </row>
    <row r="19" spans="2:18" ht="27" customHeight="1" x14ac:dyDescent="0.2">
      <c r="B19" s="172"/>
      <c r="C19" s="157"/>
      <c r="D19" s="157"/>
      <c r="E19" s="417" t="s">
        <v>123</v>
      </c>
      <c r="F19" s="417"/>
      <c r="G19" s="417"/>
      <c r="H19" s="417"/>
      <c r="I19" s="417"/>
      <c r="J19" s="417"/>
      <c r="K19" s="417"/>
      <c r="L19" s="417"/>
      <c r="M19" s="417"/>
      <c r="N19" s="417"/>
      <c r="O19" s="417"/>
      <c r="P19" s="417"/>
      <c r="Q19" s="418"/>
    </row>
    <row r="20" spans="2:18" ht="6" customHeight="1" x14ac:dyDescent="0.2">
      <c r="B20" s="149"/>
      <c r="C20" s="149"/>
      <c r="D20" s="149"/>
      <c r="E20" s="149"/>
      <c r="F20" s="149"/>
      <c r="G20" s="149"/>
      <c r="H20" s="149"/>
      <c r="I20" s="149"/>
      <c r="J20" s="149"/>
      <c r="K20" s="149"/>
      <c r="L20" s="149"/>
      <c r="M20" s="149"/>
      <c r="N20" s="149"/>
      <c r="O20" s="149"/>
      <c r="P20" s="149"/>
      <c r="Q20" s="149"/>
    </row>
    <row r="21" spans="2:18" x14ac:dyDescent="0.2">
      <c r="B21" s="421" t="s">
        <v>111</v>
      </c>
      <c r="C21" s="424"/>
      <c r="D21" s="154"/>
      <c r="E21" s="173" t="s">
        <v>116</v>
      </c>
      <c r="F21" s="154"/>
      <c r="G21" s="154"/>
      <c r="H21" s="154"/>
      <c r="I21" s="154"/>
      <c r="J21" s="154"/>
      <c r="K21" s="154"/>
      <c r="L21" s="154"/>
      <c r="M21" s="154"/>
      <c r="N21" s="154"/>
      <c r="O21" s="154"/>
      <c r="P21" s="154"/>
      <c r="Q21" s="174"/>
    </row>
    <row r="22" spans="2:18" ht="15" customHeight="1" x14ac:dyDescent="0.2">
      <c r="B22" s="422"/>
      <c r="C22" s="425"/>
      <c r="D22" s="151"/>
      <c r="E22" s="175" t="s">
        <v>110</v>
      </c>
      <c r="F22" s="427" t="s">
        <v>109</v>
      </c>
      <c r="G22" s="427"/>
      <c r="H22" s="427"/>
      <c r="I22" s="427"/>
      <c r="J22" s="427"/>
      <c r="K22" s="427"/>
      <c r="L22" s="427"/>
      <c r="M22" s="427"/>
      <c r="N22" s="427"/>
      <c r="O22" s="427"/>
      <c r="P22" s="427"/>
      <c r="Q22" s="428"/>
    </row>
    <row r="23" spans="2:18" ht="14.25" customHeight="1" x14ac:dyDescent="0.2">
      <c r="B23" s="422"/>
      <c r="C23" s="425"/>
      <c r="D23" s="151"/>
      <c r="E23" s="175" t="s">
        <v>110</v>
      </c>
      <c r="F23" s="429" t="s">
        <v>271</v>
      </c>
      <c r="G23" s="429"/>
      <c r="H23" s="429"/>
      <c r="I23" s="429"/>
      <c r="J23" s="429"/>
      <c r="K23" s="429"/>
      <c r="L23" s="429"/>
      <c r="M23" s="429"/>
      <c r="N23" s="429"/>
      <c r="O23" s="429"/>
      <c r="P23" s="429"/>
      <c r="Q23" s="430"/>
    </row>
    <row r="24" spans="2:18" ht="12.75" customHeight="1" x14ac:dyDescent="0.2">
      <c r="B24" s="423"/>
      <c r="C24" s="426"/>
      <c r="D24" s="157"/>
      <c r="E24" s="176" t="s">
        <v>112</v>
      </c>
      <c r="F24" s="177"/>
      <c r="G24" s="177"/>
      <c r="H24" s="177"/>
      <c r="I24" s="177"/>
      <c r="J24" s="157"/>
      <c r="K24" s="157"/>
      <c r="L24" s="157"/>
      <c r="M24" s="157"/>
      <c r="N24" s="157"/>
      <c r="O24" s="157"/>
      <c r="P24" s="157"/>
      <c r="Q24" s="150"/>
    </row>
    <row r="25" spans="2:18" ht="12.75" customHeight="1" x14ac:dyDescent="0.2">
      <c r="B25" s="175"/>
      <c r="C25" s="178"/>
      <c r="D25" s="151"/>
      <c r="E25" s="179"/>
      <c r="F25" s="170"/>
      <c r="G25" s="170"/>
      <c r="H25" s="170"/>
      <c r="I25" s="170"/>
      <c r="J25" s="151"/>
      <c r="K25" s="151"/>
      <c r="L25" s="151"/>
      <c r="M25" s="151"/>
      <c r="N25" s="151"/>
      <c r="O25" s="151"/>
      <c r="P25" s="151"/>
      <c r="Q25" s="151"/>
    </row>
    <row r="26" spans="2:18" ht="27" customHeight="1" x14ac:dyDescent="0.2">
      <c r="B26" s="180" t="s">
        <v>211</v>
      </c>
      <c r="C26" s="220"/>
      <c r="D26" s="181"/>
      <c r="E26" s="437" t="s">
        <v>272</v>
      </c>
      <c r="F26" s="437"/>
      <c r="G26" s="437"/>
      <c r="H26" s="437"/>
      <c r="I26" s="437"/>
      <c r="J26" s="437"/>
      <c r="K26" s="437"/>
      <c r="L26" s="437"/>
      <c r="M26" s="437"/>
      <c r="N26" s="437"/>
      <c r="O26" s="437"/>
      <c r="P26" s="437"/>
      <c r="Q26" s="438"/>
    </row>
    <row r="27" spans="2:18" ht="33" customHeight="1" thickBot="1" x14ac:dyDescent="0.25">
      <c r="B27" s="149"/>
      <c r="C27" s="149"/>
      <c r="D27" s="149"/>
      <c r="E27" s="149"/>
      <c r="F27" s="149"/>
      <c r="G27" s="149"/>
      <c r="H27" s="149"/>
      <c r="I27" s="149"/>
      <c r="J27" s="149"/>
      <c r="K27" s="149"/>
      <c r="L27" s="149"/>
      <c r="M27" s="149"/>
      <c r="N27" s="149"/>
      <c r="O27" s="149"/>
      <c r="P27" s="149"/>
      <c r="Q27" s="149"/>
    </row>
    <row r="28" spans="2:18" ht="5.25" customHeight="1" thickTop="1" x14ac:dyDescent="0.2">
      <c r="B28" s="149"/>
      <c r="C28" s="149"/>
      <c r="D28" s="149"/>
      <c r="E28" s="149"/>
      <c r="F28" s="149"/>
      <c r="G28" s="182"/>
      <c r="H28" s="183"/>
      <c r="I28" s="183"/>
      <c r="J28" s="183"/>
      <c r="K28" s="183"/>
      <c r="L28" s="183"/>
      <c r="M28" s="183"/>
      <c r="N28" s="183"/>
      <c r="O28" s="183"/>
      <c r="P28" s="183"/>
      <c r="Q28" s="184"/>
    </row>
    <row r="29" spans="2:18" ht="14.25" customHeight="1" x14ac:dyDescent="0.2">
      <c r="B29" s="439" t="s">
        <v>115</v>
      </c>
      <c r="C29" s="439"/>
      <c r="D29" s="439"/>
      <c r="E29" s="439"/>
      <c r="F29" s="440"/>
      <c r="G29" s="441" t="s">
        <v>273</v>
      </c>
      <c r="H29" s="432"/>
      <c r="I29" s="442"/>
      <c r="J29" s="442"/>
      <c r="K29" s="164" t="s">
        <v>263</v>
      </c>
      <c r="L29" s="443"/>
      <c r="M29" s="443"/>
      <c r="N29" s="162"/>
      <c r="O29" s="155" t="s">
        <v>274</v>
      </c>
      <c r="P29" s="164"/>
      <c r="Q29" s="185"/>
    </row>
    <row r="30" spans="2:18" ht="14.25" customHeight="1" x14ac:dyDescent="0.2">
      <c r="B30" s="439"/>
      <c r="C30" s="439"/>
      <c r="D30" s="439"/>
      <c r="E30" s="439"/>
      <c r="F30" s="440"/>
      <c r="G30" s="441" t="s">
        <v>275</v>
      </c>
      <c r="H30" s="432"/>
      <c r="I30" s="432"/>
      <c r="J30" s="442"/>
      <c r="K30" s="442"/>
      <c r="L30" s="442"/>
      <c r="M30" s="442"/>
      <c r="N30" s="442"/>
      <c r="O30" s="442"/>
      <c r="P30" s="442"/>
      <c r="Q30" s="186"/>
    </row>
    <row r="31" spans="2:18" ht="14.25" customHeight="1" x14ac:dyDescent="0.2">
      <c r="B31" s="439"/>
      <c r="C31" s="439"/>
      <c r="D31" s="439"/>
      <c r="E31" s="439"/>
      <c r="F31" s="440"/>
      <c r="G31" s="187" t="s">
        <v>264</v>
      </c>
      <c r="H31" s="188"/>
      <c r="I31" s="167" t="s">
        <v>276</v>
      </c>
      <c r="J31" s="411" t="s">
        <v>277</v>
      </c>
      <c r="K31" s="411"/>
      <c r="L31" s="411"/>
      <c r="M31" s="444"/>
      <c r="N31" s="444"/>
      <c r="O31" s="444"/>
      <c r="P31" s="444"/>
      <c r="Q31" s="186"/>
    </row>
    <row r="32" spans="2:18" ht="5.25" customHeight="1" thickBot="1" x14ac:dyDescent="0.25">
      <c r="B32" s="149"/>
      <c r="C32" s="149"/>
      <c r="D32" s="149"/>
      <c r="E32" s="149"/>
      <c r="F32" s="149"/>
      <c r="G32" s="189"/>
      <c r="H32" s="190"/>
      <c r="I32" s="190"/>
      <c r="J32" s="190"/>
      <c r="K32" s="190"/>
      <c r="L32" s="190"/>
      <c r="M32" s="190"/>
      <c r="N32" s="190"/>
      <c r="O32" s="190"/>
      <c r="P32" s="190"/>
      <c r="Q32" s="191"/>
    </row>
    <row r="33" spans="2:25" ht="13.5" thickTop="1" x14ac:dyDescent="0.2">
      <c r="B33" s="149"/>
      <c r="C33" s="149"/>
      <c r="D33" s="149"/>
      <c r="E33" s="149"/>
      <c r="F33" s="149"/>
      <c r="G33" s="149"/>
      <c r="H33" s="149"/>
      <c r="I33" s="149"/>
      <c r="J33" s="149"/>
      <c r="K33" s="149"/>
      <c r="L33" s="149"/>
      <c r="M33" s="149"/>
      <c r="N33" s="149"/>
      <c r="O33" s="149"/>
      <c r="P33" s="149"/>
      <c r="Q33" s="149"/>
    </row>
    <row r="34" spans="2:25" x14ac:dyDescent="0.2">
      <c r="U34" s="155"/>
      <c r="V34" s="155"/>
      <c r="W34" s="155"/>
      <c r="X34" s="155"/>
      <c r="Y34" s="155"/>
    </row>
    <row r="35" spans="2:25" x14ac:dyDescent="0.2">
      <c r="U35" s="155"/>
      <c r="V35" s="155"/>
      <c r="W35" s="155"/>
      <c r="X35" s="155"/>
      <c r="Y35" s="155"/>
    </row>
    <row r="36" spans="2:25" x14ac:dyDescent="0.2">
      <c r="U36" s="155"/>
      <c r="V36" s="155"/>
      <c r="W36" s="155"/>
      <c r="X36" s="155"/>
      <c r="Y36" s="155"/>
    </row>
    <row r="37" spans="2:25" ht="13.5" customHeight="1" x14ac:dyDescent="0.2">
      <c r="U37" s="155"/>
      <c r="V37" s="155"/>
      <c r="W37" s="155"/>
      <c r="X37" s="155"/>
      <c r="Y37" s="155"/>
    </row>
    <row r="38" spans="2:25" ht="16.5" customHeight="1" x14ac:dyDescent="0.2">
      <c r="U38" s="155"/>
      <c r="V38" s="155"/>
      <c r="W38" s="155"/>
      <c r="X38" s="155"/>
      <c r="Y38" s="155"/>
    </row>
    <row r="39" spans="2:25" x14ac:dyDescent="0.2">
      <c r="U39" s="436"/>
      <c r="V39" s="436"/>
      <c r="W39" s="436"/>
      <c r="X39" s="436"/>
      <c r="Y39" s="436"/>
    </row>
    <row r="40" spans="2:25" x14ac:dyDescent="0.2">
      <c r="U40" s="436"/>
      <c r="V40" s="436"/>
      <c r="W40" s="436"/>
      <c r="X40" s="436"/>
      <c r="Y40" s="436"/>
    </row>
    <row r="41" spans="2:25" x14ac:dyDescent="0.2">
      <c r="U41" s="436"/>
      <c r="V41" s="436"/>
      <c r="W41" s="436"/>
      <c r="X41" s="436"/>
      <c r="Y41" s="436"/>
    </row>
    <row r="42" spans="2:25" x14ac:dyDescent="0.2">
      <c r="U42" s="155"/>
      <c r="V42" s="155"/>
      <c r="W42" s="155"/>
      <c r="X42" s="155"/>
      <c r="Y42" s="155"/>
    </row>
    <row r="43" spans="2:25" x14ac:dyDescent="0.2">
      <c r="U43" s="155"/>
      <c r="V43" s="155"/>
      <c r="W43" s="155"/>
      <c r="X43" s="155"/>
      <c r="Y43" s="155"/>
    </row>
    <row r="44" spans="2:25" x14ac:dyDescent="0.2">
      <c r="U44" s="155"/>
      <c r="V44" s="155"/>
      <c r="W44" s="155"/>
      <c r="X44" s="155"/>
      <c r="Y44" s="155"/>
    </row>
    <row r="45" spans="2:25" x14ac:dyDescent="0.2">
      <c r="U45" s="155"/>
      <c r="V45" s="155"/>
      <c r="W45" s="155"/>
      <c r="X45" s="155"/>
      <c r="Y45" s="155"/>
    </row>
  </sheetData>
  <sheetProtection algorithmName="SHA-512" hashValue="dfM/gGrXRv+JCmSRqN9Hd84R1mu3uR7VuA2sJxCknod0J5RutBtYr6EYiW+9W4KP4KzPtR4J0IZ7l6858JCo4Q==" saltValue="fjSh57BX+TRdGWGInK2U1g=="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ageMargins left="0.7" right="0.7" top="0.75" bottom="0.75" header="0.3" footer="0.3"/>
  <pageSetup scale="91"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7"/>
  <sheetViews>
    <sheetView topLeftCell="A16" zoomScaleNormal="100" workbookViewId="0">
      <selection activeCell="A16" sqref="A1:XFD1048576"/>
    </sheetView>
  </sheetViews>
  <sheetFormatPr defaultRowHeight="15" x14ac:dyDescent="0.25"/>
  <cols>
    <col min="1" max="3" width="44.5703125" style="276" customWidth="1"/>
    <col min="4" max="4" width="7.85546875" style="276" customWidth="1"/>
    <col min="5" max="6" width="9.140625" style="276" customWidth="1"/>
    <col min="7" max="16384" width="9.140625" style="276"/>
  </cols>
  <sheetData>
    <row r="1" spans="1:4" ht="20.100000000000001" customHeight="1" x14ac:dyDescent="0.25">
      <c r="A1" s="300" t="str">
        <f>+'Section A'!A1</f>
        <v xml:space="preserve">STATE OF ILLINOIS </v>
      </c>
      <c r="B1" s="301" t="str">
        <f>+'Section A'!B1</f>
        <v>UNIFORM GRANT BUDGET TEMPLATE</v>
      </c>
      <c r="C1" s="302" t="str">
        <f>+'Section A'!E1</f>
        <v>Commerce &amp; Economic Opportunity</v>
      </c>
      <c r="D1" s="303" t="s">
        <v>266</v>
      </c>
    </row>
    <row r="2" spans="1:4" ht="39.950000000000003" customHeight="1" x14ac:dyDescent="0.25">
      <c r="A2" s="304" t="str">
        <f>"Organization Name: "&amp;'Section A'!B2</f>
        <v xml:space="preserve">Organization Name: </v>
      </c>
      <c r="B2" s="300" t="str">
        <f>"NOFO # "&amp;'Section A'!F2</f>
        <v>NOFO # 3137-2538</v>
      </c>
      <c r="C2" s="300" t="str">
        <f>"Fiscal Year "&amp;'Section A'!F3</f>
        <v>Fiscal Year 2023</v>
      </c>
    </row>
    <row r="3" spans="1:4" ht="20.100000000000001" customHeight="1" x14ac:dyDescent="0.25">
      <c r="A3" s="447" t="s">
        <v>232</v>
      </c>
      <c r="B3" s="448"/>
      <c r="C3" s="305" t="str">
        <f>"Grant Number: "&amp;'Section A'!F4</f>
        <v xml:space="preserve">Grant Number: </v>
      </c>
    </row>
    <row r="4" spans="1:4" ht="20.100000000000001" customHeight="1" x14ac:dyDescent="0.25">
      <c r="A4" s="306" t="s">
        <v>28</v>
      </c>
      <c r="B4" s="307"/>
      <c r="C4" s="308" t="s">
        <v>224</v>
      </c>
    </row>
    <row r="5" spans="1:4" ht="15" customHeight="1" x14ac:dyDescent="0.25">
      <c r="A5" s="452" t="s">
        <v>234</v>
      </c>
      <c r="B5" s="453"/>
      <c r="C5" s="309"/>
    </row>
    <row r="6" spans="1:4" ht="15" customHeight="1" x14ac:dyDescent="0.25">
      <c r="A6" s="456" t="s">
        <v>26</v>
      </c>
      <c r="B6" s="457"/>
      <c r="C6" s="310">
        <v>0</v>
      </c>
    </row>
    <row r="7" spans="1:4" ht="15" customHeight="1" x14ac:dyDescent="0.25">
      <c r="A7" s="456" t="s">
        <v>27</v>
      </c>
      <c r="B7" s="457"/>
      <c r="C7" s="310">
        <v>0</v>
      </c>
    </row>
    <row r="8" spans="1:4" ht="15" customHeight="1" x14ac:dyDescent="0.25">
      <c r="A8" s="458" t="s">
        <v>24</v>
      </c>
      <c r="B8" s="459"/>
      <c r="C8" s="310">
        <v>0</v>
      </c>
    </row>
    <row r="9" spans="1:4" ht="20.100000000000001" customHeight="1" thickBot="1" x14ac:dyDescent="0.3">
      <c r="A9" s="454" t="s">
        <v>233</v>
      </c>
      <c r="B9" s="455"/>
      <c r="C9" s="311">
        <f>(C6+C7+C8)</f>
        <v>0</v>
      </c>
    </row>
    <row r="10" spans="1:4" ht="20.100000000000001" customHeight="1" thickBot="1" x14ac:dyDescent="0.3">
      <c r="A10" s="449" t="s">
        <v>236</v>
      </c>
      <c r="B10" s="450"/>
      <c r="C10" s="451"/>
      <c r="D10" s="303" t="s">
        <v>259</v>
      </c>
    </row>
    <row r="11" spans="1:4" ht="28.5" customHeight="1" x14ac:dyDescent="0.25">
      <c r="A11" s="306" t="s">
        <v>221</v>
      </c>
      <c r="B11" s="306" t="s">
        <v>223</v>
      </c>
      <c r="C11" s="308" t="s">
        <v>225</v>
      </c>
    </row>
    <row r="12" spans="1:4" ht="16.5" customHeight="1" x14ac:dyDescent="0.25">
      <c r="A12" s="312" t="s">
        <v>14</v>
      </c>
      <c r="B12" s="313">
        <v>200.43</v>
      </c>
      <c r="C12" s="314">
        <f>+Personnel!G14</f>
        <v>0</v>
      </c>
    </row>
    <row r="13" spans="1:4" ht="16.5" customHeight="1" x14ac:dyDescent="0.25">
      <c r="A13" s="312" t="s">
        <v>15</v>
      </c>
      <c r="B13" s="315">
        <v>200.43100000000001</v>
      </c>
      <c r="C13" s="314">
        <f>+'Fringe Benefits'!G13</f>
        <v>0</v>
      </c>
    </row>
    <row r="14" spans="1:4" ht="16.5" customHeight="1" x14ac:dyDescent="0.25">
      <c r="A14" s="312" t="s">
        <v>16</v>
      </c>
      <c r="B14" s="315">
        <v>200.47399999999999</v>
      </c>
      <c r="C14" s="314">
        <f>+Travel!G13</f>
        <v>0</v>
      </c>
    </row>
    <row r="15" spans="1:4" ht="16.5" customHeight="1" x14ac:dyDescent="0.25">
      <c r="A15" s="312" t="s">
        <v>0</v>
      </c>
      <c r="B15" s="315">
        <v>200.43899999999999</v>
      </c>
      <c r="C15" s="314">
        <f>+'Equipment '!D11</f>
        <v>0</v>
      </c>
    </row>
    <row r="16" spans="1:4" ht="16.5" customHeight="1" x14ac:dyDescent="0.25">
      <c r="A16" s="312" t="s">
        <v>1</v>
      </c>
      <c r="B16" s="315">
        <v>200.94</v>
      </c>
      <c r="C16" s="314">
        <f>+Supplies!D14</f>
        <v>0</v>
      </c>
    </row>
    <row r="17" spans="1:3" ht="16.5" customHeight="1" x14ac:dyDescent="0.25">
      <c r="A17" s="312" t="s">
        <v>228</v>
      </c>
      <c r="B17" s="315" t="s">
        <v>227</v>
      </c>
      <c r="C17" s="314">
        <f>+'Contractual Services'!C16</f>
        <v>0</v>
      </c>
    </row>
    <row r="18" spans="1:3" ht="16.5" customHeight="1" x14ac:dyDescent="0.25">
      <c r="A18" s="312" t="s">
        <v>13</v>
      </c>
      <c r="B18" s="315">
        <v>200.459</v>
      </c>
      <c r="C18" s="314">
        <f>+Consultant!G10+Consultant!G27</f>
        <v>0</v>
      </c>
    </row>
    <row r="19" spans="1:3" ht="16.5" customHeight="1" x14ac:dyDescent="0.25">
      <c r="A19" s="312" t="s">
        <v>17</v>
      </c>
      <c r="B19" s="315"/>
      <c r="C19" s="314">
        <f>+'Construction '!C10</f>
        <v>0</v>
      </c>
    </row>
    <row r="20" spans="1:3" ht="16.5" customHeight="1" x14ac:dyDescent="0.25">
      <c r="A20" s="312" t="s">
        <v>18</v>
      </c>
      <c r="B20" s="315">
        <v>200.465</v>
      </c>
      <c r="C20" s="314">
        <f>+'Occupancy '!F12</f>
        <v>0</v>
      </c>
    </row>
    <row r="21" spans="1:3" ht="16.5" customHeight="1" x14ac:dyDescent="0.25">
      <c r="A21" s="312" t="s">
        <v>19</v>
      </c>
      <c r="B21" s="315">
        <v>200.87</v>
      </c>
      <c r="C21" s="314">
        <f>+'R &amp; D '!C10</f>
        <v>0</v>
      </c>
    </row>
    <row r="22" spans="1:3" ht="16.5" customHeight="1" x14ac:dyDescent="0.25">
      <c r="A22" s="312" t="s">
        <v>89</v>
      </c>
      <c r="B22" s="315"/>
      <c r="C22" s="314">
        <f>+'Telecommunications '!F12</f>
        <v>0</v>
      </c>
    </row>
    <row r="23" spans="1:3" ht="16.5" customHeight="1" x14ac:dyDescent="0.25">
      <c r="A23" s="312" t="s">
        <v>20</v>
      </c>
      <c r="B23" s="315">
        <v>200.47200000000001</v>
      </c>
      <c r="C23" s="314">
        <f>+'Training &amp; Education'!F12</f>
        <v>0</v>
      </c>
    </row>
    <row r="24" spans="1:3" ht="16.5" customHeight="1" x14ac:dyDescent="0.25">
      <c r="A24" s="312" t="s">
        <v>94</v>
      </c>
      <c r="B24" s="315" t="s">
        <v>226</v>
      </c>
      <c r="C24" s="314">
        <f>+'Direct Administrative '!G11</f>
        <v>0</v>
      </c>
    </row>
    <row r="25" spans="1:3" ht="16.5" customHeight="1" x14ac:dyDescent="0.25">
      <c r="A25" s="312" t="s">
        <v>180</v>
      </c>
      <c r="B25" s="315"/>
      <c r="C25" s="314">
        <f>+'Miscellaneous (other) Costs '!F13</f>
        <v>0</v>
      </c>
    </row>
    <row r="26" spans="1:3" ht="16.5" customHeight="1" x14ac:dyDescent="0.25">
      <c r="A26" s="316" t="s">
        <v>229</v>
      </c>
      <c r="B26" s="315"/>
      <c r="C26" s="314">
        <f>+IndustryFocused!F14</f>
        <v>0</v>
      </c>
    </row>
    <row r="27" spans="1:3" ht="16.5" customHeight="1" x14ac:dyDescent="0.25">
      <c r="A27" s="316" t="s">
        <v>230</v>
      </c>
      <c r="B27" s="315"/>
      <c r="C27" s="314">
        <v>0</v>
      </c>
    </row>
    <row r="28" spans="1:3" ht="16.5" customHeight="1" x14ac:dyDescent="0.25">
      <c r="A28" s="312" t="s">
        <v>206</v>
      </c>
      <c r="B28" s="317">
        <v>200.41300000000001</v>
      </c>
      <c r="C28" s="314">
        <f>SUM(C12:C27)</f>
        <v>0</v>
      </c>
    </row>
    <row r="29" spans="1:3" ht="16.5" customHeight="1" x14ac:dyDescent="0.25">
      <c r="A29" s="318" t="s">
        <v>95</v>
      </c>
      <c r="B29" s="317">
        <v>200.41399999999999</v>
      </c>
      <c r="C29" s="314">
        <f>+'Indirect Costs '!D10</f>
        <v>0</v>
      </c>
    </row>
    <row r="30" spans="1:3" ht="34.5" customHeight="1" x14ac:dyDescent="0.25">
      <c r="A30" s="445" t="s">
        <v>25</v>
      </c>
      <c r="B30" s="446"/>
      <c r="C30" s="319"/>
    </row>
    <row r="31" spans="1:3" ht="22.5" customHeight="1" x14ac:dyDescent="0.25">
      <c r="A31" s="320" t="s">
        <v>235</v>
      </c>
      <c r="B31" s="321"/>
      <c r="C31" s="314">
        <f>(C28+C29)</f>
        <v>0</v>
      </c>
    </row>
    <row r="32" spans="1:3" ht="17.45" customHeight="1" x14ac:dyDescent="0.25"/>
    <row r="33" s="276" customFormat="1" ht="17.45" customHeight="1" x14ac:dyDescent="0.25"/>
    <row r="34" s="276" customFormat="1" ht="17.45" customHeight="1" x14ac:dyDescent="0.25"/>
    <row r="36" s="276" customFormat="1" ht="15" customHeight="1" x14ac:dyDescent="0.25"/>
    <row r="37" s="276" customFormat="1" ht="22.5" customHeight="1" x14ac:dyDescent="0.25"/>
  </sheetData>
  <sheetProtection algorithmName="SHA-512" hashValue="mQp+cQge3sdokZNkSwzLDwBRpu5LQu++3hQzQH9v9kykdMK18DbKdPLHTnycfTq2xjNVp+s/3SRnA5atxrGGlQ==" saltValue="fkiSXfGF2moFKKOSgUx6Fw==" spinCount="100000" sheet="1" objects="1" scenarios="1"/>
  <mergeCells count="8">
    <mergeCell ref="A30:B30"/>
    <mergeCell ref="A3:B3"/>
    <mergeCell ref="A10:C10"/>
    <mergeCell ref="A5:B5"/>
    <mergeCell ref="A9:B9"/>
    <mergeCell ref="A7:B7"/>
    <mergeCell ref="A8:B8"/>
    <mergeCell ref="A6:B6"/>
  </mergeCells>
  <pageMargins left="0.25" right="0.25" top="0.25" bottom="0.25" header="0.3" footer="0.3"/>
  <pageSetup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workbookViewId="0">
      <selection activeCell="A10" sqref="A10:C10"/>
    </sheetView>
  </sheetViews>
  <sheetFormatPr defaultRowHeight="15" x14ac:dyDescent="0.25"/>
  <cols>
    <col min="1" max="9" width="14.28515625" customWidth="1"/>
  </cols>
  <sheetData>
    <row r="1" spans="1:9" ht="39.75" customHeight="1" thickTop="1" thickBot="1" x14ac:dyDescent="0.3">
      <c r="A1" s="462" t="s">
        <v>23</v>
      </c>
      <c r="B1" s="463"/>
      <c r="C1" s="464"/>
      <c r="D1" s="462" t="s">
        <v>216</v>
      </c>
      <c r="E1" s="463"/>
      <c r="F1" s="464"/>
      <c r="G1" s="465" t="str">
        <f>"AGENCY: "&amp;'Section B'!C1</f>
        <v>AGENCY: Commerce &amp; Economic Opportunity</v>
      </c>
      <c r="H1" s="466"/>
      <c r="I1" s="467"/>
    </row>
    <row r="2" spans="1:9" s="261" customFormat="1" ht="33" customHeight="1" thickTop="1" thickBot="1" x14ac:dyDescent="0.3">
      <c r="A2" s="465" t="str">
        <f>"Organization Name: "&amp;'Section A'!B2</f>
        <v xml:space="preserve">Organization Name: </v>
      </c>
      <c r="B2" s="466"/>
      <c r="C2" s="466"/>
      <c r="D2" s="470" t="str">
        <f>"CSFA Description: "&amp;'Section A'!D3</f>
        <v>CSFA Description: Illinois Climate Works Pre-apprenticeship Centers (“Pre-apprenticeship Centers”) throughout the State that will recruit, prescreen, and provide pre-apprenticeship skills training, for which participants can attend free of charge and receive a stipend, to create a qualified, diverse pipeline of workers prepared for careers in the construction and building trades and clean energy jobs opportunities.</v>
      </c>
      <c r="E2" s="471"/>
      <c r="F2" s="472"/>
      <c r="G2" s="465" t="str">
        <f>"NOFO # "&amp;'Section A'!F2</f>
        <v>NOFO # 3137-2538</v>
      </c>
      <c r="H2" s="466"/>
      <c r="I2" s="467"/>
    </row>
    <row r="3" spans="1:9" ht="16.5" customHeight="1" thickTop="1" thickBot="1" x14ac:dyDescent="0.3">
      <c r="A3" s="468" t="str">
        <f>"CSFA #: "&amp;'Section A'!B3</f>
        <v>CSFA #: 420-30-3137</v>
      </c>
      <c r="B3" s="469"/>
      <c r="C3" s="469"/>
      <c r="D3" s="473" t="str">
        <f>"UEI # "&amp;'Section A'!D2</f>
        <v xml:space="preserve">UEI # </v>
      </c>
      <c r="E3" s="474"/>
      <c r="F3" s="475"/>
      <c r="G3" s="465" t="str">
        <f>"Fiscal Year(s): "&amp;'Section A'!F3</f>
        <v>Fiscal Year(s): 2023</v>
      </c>
      <c r="H3" s="466"/>
      <c r="I3" s="467"/>
    </row>
    <row r="4" spans="1:9" ht="15.75" thickTop="1" x14ac:dyDescent="0.25"/>
    <row r="5" spans="1:9" x14ac:dyDescent="0.25">
      <c r="A5" s="57" t="s">
        <v>179</v>
      </c>
      <c r="B5" s="56"/>
    </row>
    <row r="6" spans="1:9" ht="36" customHeight="1" x14ac:dyDescent="0.25">
      <c r="A6" s="461" t="s">
        <v>188</v>
      </c>
      <c r="B6" s="461"/>
      <c r="C6" s="461"/>
      <c r="D6" s="461"/>
      <c r="E6" s="461"/>
      <c r="F6" s="461"/>
      <c r="G6" s="461"/>
      <c r="H6" s="461"/>
      <c r="I6" s="461"/>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476"/>
      <c r="B10" s="476"/>
      <c r="C10" s="476"/>
      <c r="D10" s="10"/>
      <c r="E10" s="476"/>
      <c r="F10" s="476"/>
      <c r="G10" s="476"/>
      <c r="H10" s="10"/>
      <c r="I10" s="10"/>
    </row>
    <row r="11" spans="1:9" x14ac:dyDescent="0.25">
      <c r="A11" s="9" t="s">
        <v>6</v>
      </c>
      <c r="B11" s="10"/>
      <c r="C11" s="10"/>
      <c r="D11" s="10"/>
      <c r="E11" s="9" t="s">
        <v>6</v>
      </c>
      <c r="F11" s="10"/>
      <c r="G11" s="10"/>
      <c r="H11" s="10"/>
      <c r="I11" s="10"/>
    </row>
    <row r="12" spans="1:9" x14ac:dyDescent="0.25">
      <c r="A12" s="9"/>
      <c r="B12" s="10"/>
      <c r="C12" s="10"/>
      <c r="D12" s="10"/>
      <c r="E12" s="9"/>
      <c r="F12" s="10"/>
      <c r="G12" s="10"/>
      <c r="H12" s="10"/>
      <c r="I12" s="10"/>
    </row>
    <row r="13" spans="1:9" x14ac:dyDescent="0.25">
      <c r="A13" s="477"/>
      <c r="B13" s="477"/>
      <c r="C13" s="477"/>
      <c r="D13" s="10"/>
      <c r="E13" s="477"/>
      <c r="F13" s="477"/>
      <c r="G13" s="477"/>
      <c r="H13" s="10"/>
      <c r="I13" s="10"/>
    </row>
    <row r="14" spans="1:9" x14ac:dyDescent="0.25">
      <c r="A14" s="9" t="s">
        <v>7</v>
      </c>
      <c r="B14" s="10"/>
      <c r="C14" s="10"/>
      <c r="D14" s="10"/>
      <c r="E14" s="9" t="s">
        <v>7</v>
      </c>
      <c r="F14" s="10"/>
      <c r="G14" s="10"/>
      <c r="H14" s="10"/>
      <c r="I14" s="10"/>
    </row>
    <row r="15" spans="1:9" x14ac:dyDescent="0.25">
      <c r="A15" s="9"/>
      <c r="B15" s="10"/>
      <c r="C15" s="10"/>
      <c r="D15" s="10"/>
      <c r="E15" s="9"/>
      <c r="F15" s="10"/>
      <c r="G15" s="10"/>
      <c r="H15" s="10"/>
      <c r="I15" s="10"/>
    </row>
    <row r="16" spans="1:9" x14ac:dyDescent="0.25">
      <c r="A16" s="476"/>
      <c r="B16" s="476"/>
      <c r="C16" s="476"/>
      <c r="D16" s="10"/>
      <c r="E16" s="476"/>
      <c r="F16" s="476"/>
      <c r="G16" s="476"/>
      <c r="H16" s="10"/>
      <c r="I16" s="10"/>
    </row>
    <row r="17" spans="1:9" x14ac:dyDescent="0.25">
      <c r="A17" s="9" t="s">
        <v>8</v>
      </c>
      <c r="B17" s="10"/>
      <c r="C17" s="10"/>
      <c r="D17" s="10"/>
      <c r="E17" s="9" t="s">
        <v>8</v>
      </c>
      <c r="F17" s="10"/>
      <c r="G17" s="10"/>
      <c r="H17" s="10"/>
      <c r="I17" s="10"/>
    </row>
    <row r="18" spans="1:9" x14ac:dyDescent="0.25">
      <c r="A18" s="9"/>
      <c r="B18" s="10"/>
      <c r="C18" s="10"/>
      <c r="D18" s="10"/>
      <c r="E18" s="9"/>
      <c r="F18" s="10"/>
      <c r="G18" s="10"/>
      <c r="H18" s="10"/>
      <c r="I18" s="10"/>
    </row>
    <row r="19" spans="1:9" x14ac:dyDescent="0.25">
      <c r="A19" s="476"/>
      <c r="B19" s="476"/>
      <c r="C19" s="476"/>
      <c r="D19" s="10"/>
      <c r="E19" s="476"/>
      <c r="F19" s="476"/>
      <c r="G19" s="476"/>
      <c r="H19" s="10"/>
      <c r="I19" s="10"/>
    </row>
    <row r="20" spans="1:9" x14ac:dyDescent="0.25">
      <c r="A20" s="9" t="s">
        <v>9</v>
      </c>
      <c r="B20" s="10"/>
      <c r="C20" s="10"/>
      <c r="D20" s="10"/>
      <c r="E20" s="9" t="s">
        <v>9</v>
      </c>
      <c r="F20" s="10"/>
      <c r="G20" s="10"/>
      <c r="H20" s="10"/>
      <c r="I20" s="10"/>
    </row>
    <row r="21" spans="1:9" x14ac:dyDescent="0.25">
      <c r="A21" s="9" t="s">
        <v>185</v>
      </c>
      <c r="B21" s="10"/>
      <c r="C21" s="10"/>
      <c r="D21" s="10"/>
      <c r="E21" s="9" t="s">
        <v>186</v>
      </c>
      <c r="F21" s="10"/>
      <c r="G21" s="10"/>
      <c r="H21" s="10"/>
      <c r="I21" s="10"/>
    </row>
    <row r="22" spans="1:9" ht="28.5" customHeight="1" x14ac:dyDescent="0.25">
      <c r="A22" s="476"/>
      <c r="B22" s="476"/>
      <c r="C22" s="476"/>
      <c r="D22" s="10"/>
      <c r="E22" s="476"/>
      <c r="F22" s="476"/>
      <c r="G22" s="476"/>
      <c r="H22" s="10"/>
      <c r="I22" s="10"/>
    </row>
    <row r="23" spans="1:9" x14ac:dyDescent="0.25">
      <c r="A23" s="9" t="s">
        <v>10</v>
      </c>
      <c r="B23" s="10"/>
      <c r="C23" s="10"/>
      <c r="D23" s="10"/>
      <c r="E23" s="9" t="s">
        <v>10</v>
      </c>
      <c r="F23" s="10"/>
      <c r="G23" s="10"/>
      <c r="H23" s="10"/>
      <c r="I23" s="10"/>
    </row>
    <row r="24" spans="1:9" x14ac:dyDescent="0.25">
      <c r="A24" s="10"/>
      <c r="B24" s="10"/>
      <c r="C24" s="10"/>
      <c r="D24" s="10"/>
      <c r="E24" s="10"/>
      <c r="F24" s="10"/>
      <c r="G24" s="10"/>
      <c r="H24" s="10"/>
      <c r="I24" s="10"/>
    </row>
    <row r="27" spans="1:9" ht="42.75" customHeight="1" x14ac:dyDescent="0.25">
      <c r="A27" s="460" t="s">
        <v>187</v>
      </c>
      <c r="B27" s="460"/>
      <c r="C27" s="460"/>
      <c r="D27" s="460"/>
      <c r="E27" s="460"/>
      <c r="F27" s="460"/>
      <c r="G27" s="460"/>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3" footer="0.3"/>
  <pageSetup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78"/>
      <c r="B1" s="478"/>
      <c r="C1" s="478"/>
      <c r="D1" s="478"/>
      <c r="E1" s="478"/>
      <c r="F1" s="478"/>
      <c r="G1" s="478"/>
    </row>
    <row r="2" spans="1:7" x14ac:dyDescent="0.25">
      <c r="A2" s="479"/>
      <c r="B2" s="479"/>
      <c r="C2" s="479"/>
      <c r="D2" s="479"/>
      <c r="E2" s="479"/>
      <c r="F2" s="479"/>
      <c r="G2" s="479"/>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5"/>
  <sheetViews>
    <sheetView zoomScaleNormal="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486" t="s">
        <v>189</v>
      </c>
      <c r="B1" s="486"/>
      <c r="C1" s="486"/>
      <c r="D1" s="486"/>
      <c r="E1" s="486"/>
      <c r="F1" s="486"/>
      <c r="G1" s="8">
        <f>+'Section A'!B2</f>
        <v>0</v>
      </c>
      <c r="H1" s="59"/>
      <c r="I1" s="59"/>
      <c r="J1" s="59"/>
      <c r="K1" s="59"/>
      <c r="L1" s="59"/>
      <c r="M1" s="59"/>
      <c r="N1" s="59"/>
      <c r="O1" s="59"/>
    </row>
    <row r="2" spans="1:15" ht="67.5" customHeight="1" x14ac:dyDescent="0.25">
      <c r="A2" s="487" t="s">
        <v>191</v>
      </c>
      <c r="B2" s="487"/>
      <c r="C2" s="487"/>
      <c r="D2" s="487"/>
      <c r="E2" s="487"/>
      <c r="F2" s="487"/>
      <c r="G2" s="487"/>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47" t="s">
        <v>29</v>
      </c>
      <c r="B5" s="247" t="s">
        <v>310</v>
      </c>
      <c r="C5" s="14" t="s">
        <v>31</v>
      </c>
      <c r="D5" s="14" t="s">
        <v>35</v>
      </c>
      <c r="E5" s="247" t="s">
        <v>32</v>
      </c>
      <c r="F5" s="247" t="s">
        <v>33</v>
      </c>
      <c r="G5" s="247" t="s">
        <v>283</v>
      </c>
      <c r="H5" s="13"/>
      <c r="I5" s="138" t="s">
        <v>250</v>
      </c>
    </row>
    <row r="6" spans="1:15" s="110" customFormat="1" x14ac:dyDescent="0.25">
      <c r="A6" s="225"/>
      <c r="B6" s="225"/>
      <c r="C6" s="86"/>
      <c r="D6" s="192"/>
      <c r="E6" s="88"/>
      <c r="F6" s="192"/>
      <c r="G6" s="85">
        <f>ROUND(C6*E6*F6,2)</f>
        <v>0</v>
      </c>
      <c r="H6" s="84"/>
      <c r="I6" s="109"/>
    </row>
    <row r="7" spans="1:15" s="110" customFormat="1" x14ac:dyDescent="0.25">
      <c r="A7" s="225"/>
      <c r="B7" s="225"/>
      <c r="C7" s="86"/>
      <c r="D7" s="192"/>
      <c r="E7" s="88"/>
      <c r="F7" s="192"/>
      <c r="G7" s="85">
        <f>ROUND(C7*E7*F7,2)</f>
        <v>0</v>
      </c>
      <c r="H7" s="111"/>
      <c r="I7" s="112"/>
    </row>
    <row r="8" spans="1:15" s="110" customFormat="1" x14ac:dyDescent="0.25">
      <c r="A8" s="225"/>
      <c r="B8" s="225"/>
      <c r="C8" s="86"/>
      <c r="D8" s="192"/>
      <c r="E8" s="88"/>
      <c r="F8" s="146"/>
      <c r="G8" s="85">
        <f>ROUND(C8*E8*F8,2)</f>
        <v>0</v>
      </c>
      <c r="H8" s="111"/>
      <c r="I8" s="113"/>
    </row>
    <row r="9" spans="1:15" s="110" customFormat="1" x14ac:dyDescent="0.25">
      <c r="A9" s="225"/>
      <c r="B9" s="225"/>
      <c r="C9" s="86"/>
      <c r="D9" s="192"/>
      <c r="E9" s="88"/>
      <c r="F9" s="192"/>
      <c r="G9" s="232">
        <f>ROUND(C9*E9*F9,2)</f>
        <v>0</v>
      </c>
      <c r="H9" s="111"/>
      <c r="I9" s="113"/>
      <c r="K9" s="100"/>
    </row>
    <row r="10" spans="1:15" s="110" customFormat="1" x14ac:dyDescent="0.25">
      <c r="A10" s="225"/>
      <c r="B10" s="225"/>
      <c r="C10" s="89"/>
      <c r="D10" s="87"/>
      <c r="E10" s="90"/>
      <c r="F10" s="213" t="s">
        <v>42</v>
      </c>
      <c r="G10" s="214">
        <f>ROUND(SUM(G6:G9),2)</f>
        <v>0</v>
      </c>
      <c r="H10" s="111"/>
      <c r="I10" s="113" t="s">
        <v>278</v>
      </c>
    </row>
    <row r="11" spans="1:15" s="110" customFormat="1" x14ac:dyDescent="0.25">
      <c r="A11" s="195"/>
      <c r="B11" s="195"/>
      <c r="C11" s="91"/>
      <c r="D11" s="92"/>
      <c r="E11" s="93"/>
      <c r="F11" s="92"/>
      <c r="G11" s="94"/>
      <c r="H11" s="114"/>
      <c r="I11" s="115"/>
    </row>
    <row r="12" spans="1:15" s="110" customFormat="1" hidden="1" x14ac:dyDescent="0.25">
      <c r="A12" s="295"/>
      <c r="B12" s="295"/>
      <c r="C12" s="342"/>
      <c r="D12" s="292"/>
      <c r="E12" s="349"/>
      <c r="F12" s="292"/>
      <c r="G12" s="267">
        <f>ROUND(C12*E12*F12,2)</f>
        <v>0</v>
      </c>
      <c r="H12" s="114"/>
      <c r="I12" s="115"/>
    </row>
    <row r="13" spans="1:15" s="110" customFormat="1" hidden="1" x14ac:dyDescent="0.25">
      <c r="A13" s="350"/>
      <c r="B13" s="351"/>
      <c r="C13" s="342"/>
      <c r="D13" s="292"/>
      <c r="E13" s="349"/>
      <c r="F13" s="292"/>
      <c r="G13" s="271">
        <f>ROUND(C13*E13*F13,2)</f>
        <v>0</v>
      </c>
      <c r="H13" s="100"/>
    </row>
    <row r="14" spans="1:15" s="110" customFormat="1" hidden="1" x14ac:dyDescent="0.25">
      <c r="A14" s="297"/>
      <c r="B14" s="297"/>
      <c r="C14" s="352"/>
      <c r="D14" s="269"/>
      <c r="E14" s="266"/>
      <c r="F14" s="266" t="s">
        <v>36</v>
      </c>
      <c r="G14" s="267">
        <f>ROUND(SUM(G11:G13),2)</f>
        <v>0</v>
      </c>
      <c r="H14" s="100"/>
      <c r="I14" s="113" t="s">
        <v>278</v>
      </c>
    </row>
    <row r="15" spans="1:15" x14ac:dyDescent="0.25">
      <c r="A15" s="8"/>
      <c r="B15" s="8"/>
      <c r="C15" s="8"/>
      <c r="D15" s="8"/>
      <c r="E15" s="8"/>
      <c r="F15" s="8"/>
      <c r="G15" s="20"/>
      <c r="H15" s="8"/>
      <c r="K15" s="8"/>
      <c r="L15" s="8"/>
    </row>
    <row r="16" spans="1:15" x14ac:dyDescent="0.25">
      <c r="A16" s="8"/>
      <c r="B16" s="8"/>
      <c r="C16" s="8"/>
      <c r="D16" s="8"/>
      <c r="E16" s="233"/>
      <c r="F16" s="233" t="s">
        <v>37</v>
      </c>
      <c r="G16" s="76">
        <f>+G14+G10</f>
        <v>0</v>
      </c>
      <c r="H16" s="8"/>
      <c r="I16" s="138" t="s">
        <v>252</v>
      </c>
    </row>
    <row r="17" spans="1:18" s="110" customFormat="1" x14ac:dyDescent="0.25">
      <c r="A17" s="100"/>
      <c r="B17" s="100"/>
      <c r="C17" s="101"/>
      <c r="D17" s="102"/>
      <c r="E17" s="103"/>
      <c r="F17" s="102"/>
      <c r="G17" s="101"/>
      <c r="H17" s="100"/>
    </row>
    <row r="18" spans="1:18" s="110" customFormat="1" x14ac:dyDescent="0.25">
      <c r="A18" s="105" t="s">
        <v>38</v>
      </c>
      <c r="B18" s="106"/>
      <c r="C18" s="106"/>
      <c r="D18" s="106"/>
      <c r="E18" s="106"/>
      <c r="F18" s="106"/>
      <c r="G18" s="107"/>
      <c r="H18" s="100"/>
      <c r="I18" s="139" t="s">
        <v>251</v>
      </c>
    </row>
    <row r="19" spans="1:18" s="110" customFormat="1" ht="45" customHeight="1" x14ac:dyDescent="0.25">
      <c r="A19" s="480"/>
      <c r="B19" s="481"/>
      <c r="C19" s="481"/>
      <c r="D19" s="481"/>
      <c r="E19" s="481"/>
      <c r="F19" s="481"/>
      <c r="G19" s="482"/>
      <c r="H19" s="100"/>
      <c r="I19" s="488" t="s">
        <v>316</v>
      </c>
      <c r="J19" s="488"/>
      <c r="K19" s="488"/>
      <c r="L19" s="488"/>
      <c r="M19" s="488"/>
      <c r="N19" s="488"/>
      <c r="O19" s="488"/>
      <c r="P19" s="488"/>
      <c r="Q19" s="488"/>
      <c r="R19" s="488"/>
    </row>
    <row r="20" spans="1:18" x14ac:dyDescent="0.25">
      <c r="A20" s="8"/>
      <c r="B20" s="8"/>
      <c r="C20" s="8"/>
      <c r="D20" s="8"/>
      <c r="E20" s="8"/>
      <c r="F20" s="8"/>
      <c r="G20" s="8"/>
      <c r="H20" s="8"/>
      <c r="K20" s="8"/>
      <c r="L20" s="8"/>
    </row>
    <row r="21" spans="1:18" s="110" customFormat="1" hidden="1" x14ac:dyDescent="0.25">
      <c r="A21" s="273" t="s">
        <v>39</v>
      </c>
      <c r="B21" s="289"/>
      <c r="C21" s="274"/>
      <c r="D21" s="274"/>
      <c r="E21" s="274"/>
      <c r="F21" s="274"/>
      <c r="G21" s="275"/>
      <c r="H21" s="100"/>
      <c r="I21" s="139" t="s">
        <v>251</v>
      </c>
      <c r="K21" s="100"/>
      <c r="L21" s="100"/>
    </row>
    <row r="22" spans="1:18" s="110" customFormat="1" ht="45" hidden="1" customHeight="1" x14ac:dyDescent="0.25">
      <c r="A22" s="483"/>
      <c r="B22" s="484"/>
      <c r="C22" s="484"/>
      <c r="D22" s="484"/>
      <c r="E22" s="484"/>
      <c r="F22" s="484"/>
      <c r="G22" s="485"/>
      <c r="H22" s="100"/>
      <c r="I22" s="488" t="s">
        <v>316</v>
      </c>
      <c r="J22" s="488"/>
      <c r="K22" s="488"/>
      <c r="L22" s="488"/>
      <c r="M22" s="488"/>
      <c r="N22" s="488"/>
      <c r="O22" s="488"/>
      <c r="P22" s="488"/>
      <c r="Q22" s="488"/>
      <c r="R22" s="488"/>
    </row>
    <row r="23" spans="1:18" x14ac:dyDescent="0.25">
      <c r="A23" s="8"/>
      <c r="B23" s="8"/>
      <c r="C23" s="8"/>
      <c r="D23" s="8"/>
      <c r="E23" s="8"/>
      <c r="F23" s="8"/>
      <c r="G23" s="8"/>
      <c r="H23" s="8"/>
    </row>
    <row r="24" spans="1:18" ht="13.5" customHeight="1" x14ac:dyDescent="0.25">
      <c r="A24" s="8"/>
      <c r="B24" s="8"/>
      <c r="C24" s="8"/>
      <c r="D24" s="8"/>
      <c r="E24" s="16"/>
      <c r="F24" s="16"/>
      <c r="G24" s="19"/>
      <c r="H24" s="8"/>
    </row>
    <row r="25" spans="1:18" x14ac:dyDescent="0.25">
      <c r="A25" s="8"/>
      <c r="B25" s="8"/>
      <c r="C25" s="8"/>
      <c r="D25" s="8"/>
      <c r="E25" s="8"/>
      <c r="F25" s="8"/>
      <c r="G25" s="8"/>
      <c r="H25" s="8"/>
    </row>
  </sheetData>
  <sheetProtection algorithmName="SHA-512" hashValue="NTkmx5Pq/6IfHw/MYS/mEologZP62mBlhA1My9WlI3dn/+lNLf05gyhdm/UfTlXQSNMaxwYC+lukBiXabsNBNw==" saltValue="WF3/IKVotf6PjPsWrUgJww==" spinCount="100000" sheet="1" objects="1" scenarios="1" formatCells="0" formatRows="0" insertRows="0" deleteRows="0" sort="0"/>
  <mergeCells count="6">
    <mergeCell ref="A19:G19"/>
    <mergeCell ref="A22:G22"/>
    <mergeCell ref="A1:F1"/>
    <mergeCell ref="A2:G2"/>
    <mergeCell ref="I22:R22"/>
    <mergeCell ref="I19:R19"/>
  </mergeCells>
  <printOptions horizontalCentered="1"/>
  <pageMargins left="0.25" right="0.25" top="0.25" bottom="0.25" header="0.3" footer="0.3"/>
  <pageSetup fitToHeight="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207"/>
  <sheetViews>
    <sheetView zoomScaleNormal="100" workbookViewId="0">
      <selection activeCell="A5" sqref="A5:B5"/>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 min="18" max="18" width="8.7109375" customWidth="1"/>
  </cols>
  <sheetData>
    <row r="1" spans="1:16" ht="26.25" customHeight="1" x14ac:dyDescent="0.25">
      <c r="A1" s="486" t="s">
        <v>189</v>
      </c>
      <c r="B1" s="486"/>
      <c r="C1" s="486"/>
      <c r="D1" s="486"/>
      <c r="E1" s="486"/>
      <c r="F1" s="486"/>
      <c r="G1" s="8">
        <f>+'Section A'!B2</f>
        <v>0</v>
      </c>
      <c r="H1" s="8"/>
      <c r="I1" s="8"/>
    </row>
    <row r="2" spans="1:16" ht="61.5" customHeight="1" x14ac:dyDescent="0.25">
      <c r="A2" s="491" t="s">
        <v>193</v>
      </c>
      <c r="B2" s="491"/>
      <c r="C2" s="491"/>
      <c r="D2" s="491"/>
      <c r="E2" s="491"/>
      <c r="F2" s="491"/>
      <c r="G2" s="491"/>
      <c r="H2" s="17"/>
      <c r="I2" s="17"/>
    </row>
    <row r="3" spans="1:16" x14ac:dyDescent="0.25">
      <c r="A3" s="17"/>
      <c r="B3" s="17"/>
      <c r="C3" s="17"/>
      <c r="D3" s="17"/>
      <c r="E3" s="17"/>
      <c r="F3" s="17"/>
      <c r="G3" s="17"/>
      <c r="H3" s="17"/>
      <c r="I3" s="17"/>
    </row>
    <row r="4" spans="1:16" x14ac:dyDescent="0.25">
      <c r="A4" s="492" t="s">
        <v>29</v>
      </c>
      <c r="B4" s="492"/>
      <c r="C4" s="493" t="s">
        <v>310</v>
      </c>
      <c r="D4" s="493"/>
      <c r="E4" s="18" t="s">
        <v>40</v>
      </c>
      <c r="F4" s="18" t="s">
        <v>41</v>
      </c>
      <c r="G4" s="248" t="s">
        <v>284</v>
      </c>
      <c r="H4" s="13"/>
      <c r="I4" s="13"/>
      <c r="J4" s="8"/>
      <c r="K4" s="8"/>
      <c r="L4" s="8"/>
      <c r="M4" s="8"/>
      <c r="N4" s="8"/>
      <c r="O4" s="8"/>
      <c r="P4" s="8"/>
    </row>
    <row r="5" spans="1:16" s="110" customFormat="1" x14ac:dyDescent="0.25">
      <c r="A5" s="489"/>
      <c r="B5" s="489"/>
      <c r="C5" s="489"/>
      <c r="D5" s="489"/>
      <c r="E5" s="86"/>
      <c r="F5" s="117"/>
      <c r="G5" s="99">
        <f>ROUND(E5*F5,2)</f>
        <v>0</v>
      </c>
      <c r="H5" s="84"/>
      <c r="I5" s="84"/>
      <c r="J5" s="100"/>
      <c r="K5" s="100"/>
      <c r="L5" s="100"/>
      <c r="M5" s="100"/>
      <c r="N5" s="100"/>
      <c r="O5" s="100"/>
      <c r="P5" s="100"/>
    </row>
    <row r="6" spans="1:16" s="110" customFormat="1" x14ac:dyDescent="0.25">
      <c r="A6" s="490"/>
      <c r="B6" s="490"/>
      <c r="C6" s="490"/>
      <c r="D6" s="490"/>
      <c r="E6" s="86"/>
      <c r="F6" s="117"/>
      <c r="G6" s="99">
        <f>ROUND(E6*F6,2)</f>
        <v>0</v>
      </c>
      <c r="H6" s="84"/>
      <c r="I6" s="83"/>
      <c r="J6" s="100"/>
      <c r="K6" s="100"/>
      <c r="L6" s="100"/>
      <c r="M6" s="100"/>
      <c r="N6" s="100"/>
      <c r="O6" s="100"/>
      <c r="P6" s="100"/>
    </row>
    <row r="7" spans="1:16" s="110" customFormat="1" x14ac:dyDescent="0.25">
      <c r="A7" s="490"/>
      <c r="B7" s="490"/>
      <c r="C7" s="490"/>
      <c r="D7" s="490"/>
      <c r="E7" s="86"/>
      <c r="F7" s="117"/>
      <c r="G7" s="99">
        <f>ROUND(E7*F7,2)</f>
        <v>0</v>
      </c>
      <c r="H7" s="84"/>
      <c r="I7" s="118"/>
      <c r="J7" s="100"/>
      <c r="K7" s="100"/>
      <c r="L7" s="100"/>
      <c r="M7" s="100"/>
      <c r="N7" s="100"/>
      <c r="O7" s="100"/>
      <c r="P7" s="100"/>
    </row>
    <row r="8" spans="1:16" s="110" customFormat="1" x14ac:dyDescent="0.25">
      <c r="A8" s="490"/>
      <c r="B8" s="490"/>
      <c r="C8" s="490"/>
      <c r="D8" s="490"/>
      <c r="E8" s="86"/>
      <c r="F8" s="117"/>
      <c r="G8" s="132">
        <f>ROUND(E8*F8,2)</f>
        <v>0</v>
      </c>
      <c r="H8" s="84"/>
      <c r="I8" s="84"/>
      <c r="J8" s="100"/>
      <c r="K8" s="100"/>
      <c r="L8" s="100"/>
      <c r="M8" s="100"/>
      <c r="N8" s="100"/>
      <c r="O8" s="100"/>
      <c r="P8" s="100"/>
    </row>
    <row r="9" spans="1:16" s="110" customFormat="1" x14ac:dyDescent="0.25">
      <c r="A9" s="490"/>
      <c r="B9" s="490"/>
      <c r="C9" s="490"/>
      <c r="D9" s="490"/>
      <c r="E9" s="97"/>
      <c r="F9" s="215" t="s">
        <v>249</v>
      </c>
      <c r="G9" s="76">
        <f>ROUND(SUM(G5:G8),2)</f>
        <v>0</v>
      </c>
      <c r="H9" s="120"/>
      <c r="I9" s="113" t="s">
        <v>278</v>
      </c>
      <c r="J9" s="83"/>
      <c r="K9" s="100"/>
      <c r="L9" s="100"/>
      <c r="M9" s="100"/>
      <c r="N9" s="100"/>
      <c r="O9" s="100"/>
      <c r="P9" s="100"/>
    </row>
    <row r="10" spans="1:16" s="110" customFormat="1" x14ac:dyDescent="0.25">
      <c r="A10" s="490"/>
      <c r="B10" s="490"/>
      <c r="C10" s="490"/>
      <c r="D10" s="490"/>
      <c r="E10" s="100"/>
      <c r="F10" s="100"/>
      <c r="G10" s="104"/>
      <c r="H10" s="100"/>
      <c r="I10" s="118"/>
      <c r="J10" s="100"/>
      <c r="K10" s="100"/>
      <c r="L10" s="100"/>
      <c r="M10" s="100"/>
      <c r="N10" s="100"/>
      <c r="O10" s="100"/>
      <c r="P10" s="100"/>
    </row>
    <row r="11" spans="1:16" s="110" customFormat="1" hidden="1" x14ac:dyDescent="0.25">
      <c r="A11" s="494"/>
      <c r="B11" s="494"/>
      <c r="C11" s="494"/>
      <c r="D11" s="494"/>
      <c r="E11" s="342"/>
      <c r="F11" s="348"/>
      <c r="G11" s="267">
        <f>ROUND(E11*F11,2)</f>
        <v>0</v>
      </c>
      <c r="H11" s="100"/>
      <c r="I11" s="118"/>
      <c r="J11" s="100"/>
      <c r="K11" s="100"/>
      <c r="L11" s="100"/>
      <c r="M11" s="100"/>
      <c r="N11" s="100"/>
      <c r="O11" s="100"/>
      <c r="P11" s="100"/>
    </row>
    <row r="12" spans="1:16" s="110" customFormat="1" hidden="1" x14ac:dyDescent="0.25">
      <c r="A12" s="494"/>
      <c r="B12" s="494"/>
      <c r="C12" s="494"/>
      <c r="D12" s="494"/>
      <c r="E12" s="342"/>
      <c r="F12" s="348"/>
      <c r="G12" s="271">
        <f>ROUND(E12*F12,2)</f>
        <v>0</v>
      </c>
      <c r="H12" s="100"/>
      <c r="I12" s="118"/>
      <c r="J12" s="100"/>
      <c r="K12" s="100"/>
      <c r="L12" s="100"/>
      <c r="M12" s="100"/>
      <c r="N12" s="100"/>
      <c r="O12" s="100"/>
      <c r="P12" s="100"/>
    </row>
    <row r="13" spans="1:16" s="110" customFormat="1" hidden="1" x14ac:dyDescent="0.25">
      <c r="A13" s="495"/>
      <c r="B13" s="495"/>
      <c r="C13" s="494"/>
      <c r="D13" s="494"/>
      <c r="E13" s="266"/>
      <c r="F13" s="266" t="s">
        <v>279</v>
      </c>
      <c r="G13" s="267">
        <f>ROUND(SUM(G10:G12),2)</f>
        <v>0</v>
      </c>
      <c r="H13" s="100"/>
      <c r="I13" s="113" t="s">
        <v>278</v>
      </c>
      <c r="J13" s="100"/>
      <c r="K13" s="100"/>
      <c r="L13" s="100"/>
      <c r="M13" s="100"/>
      <c r="N13" s="100"/>
      <c r="O13" s="100"/>
      <c r="P13" s="100"/>
    </row>
    <row r="14" spans="1:16" x14ac:dyDescent="0.25">
      <c r="A14" s="8"/>
      <c r="B14" s="8"/>
      <c r="C14" s="8"/>
      <c r="D14" s="8"/>
      <c r="E14" s="8"/>
      <c r="F14" s="8"/>
      <c r="G14" s="82"/>
      <c r="H14" s="8"/>
    </row>
    <row r="15" spans="1:16" x14ac:dyDescent="0.25">
      <c r="A15" s="8"/>
      <c r="B15" s="8"/>
      <c r="C15" s="8"/>
      <c r="D15" s="8"/>
      <c r="E15" s="233"/>
      <c r="F15" s="233" t="s">
        <v>220</v>
      </c>
      <c r="G15" s="74">
        <f>+G13+G9</f>
        <v>0</v>
      </c>
      <c r="H15" s="8"/>
      <c r="I15" s="138" t="s">
        <v>252</v>
      </c>
    </row>
    <row r="16" spans="1:16" s="110" customFormat="1" x14ac:dyDescent="0.25">
      <c r="A16" s="100"/>
      <c r="B16" s="100"/>
      <c r="C16" s="122"/>
      <c r="D16" s="122"/>
      <c r="E16" s="101"/>
      <c r="F16" s="121"/>
      <c r="G16" s="84"/>
      <c r="H16" s="100"/>
    </row>
    <row r="17" spans="1:18" s="110" customFormat="1" x14ac:dyDescent="0.25">
      <c r="A17" s="145" t="s">
        <v>218</v>
      </c>
      <c r="B17" s="106"/>
      <c r="C17" s="106"/>
      <c r="D17" s="106"/>
      <c r="E17" s="106"/>
      <c r="F17" s="106"/>
      <c r="G17" s="107"/>
      <c r="H17" s="100"/>
      <c r="I17" s="139" t="s">
        <v>251</v>
      </c>
    </row>
    <row r="18" spans="1:18" s="110" customFormat="1" ht="45" customHeight="1" x14ac:dyDescent="0.25">
      <c r="A18" s="480"/>
      <c r="B18" s="481"/>
      <c r="C18" s="481"/>
      <c r="D18" s="481"/>
      <c r="E18" s="481"/>
      <c r="F18" s="481"/>
      <c r="G18" s="482"/>
      <c r="H18" s="100"/>
      <c r="I18" s="488" t="s">
        <v>316</v>
      </c>
      <c r="J18" s="488"/>
      <c r="K18" s="488"/>
      <c r="L18" s="488"/>
      <c r="M18" s="488"/>
      <c r="N18" s="488"/>
      <c r="O18" s="488"/>
      <c r="P18" s="488"/>
      <c r="Q18" s="488"/>
      <c r="R18" s="488"/>
    </row>
    <row r="19" spans="1:18" x14ac:dyDescent="0.25">
      <c r="A19" s="8"/>
      <c r="B19" s="8"/>
      <c r="C19" s="8"/>
      <c r="D19" s="8"/>
      <c r="E19" s="8"/>
      <c r="F19" s="8"/>
      <c r="G19" s="8"/>
      <c r="H19" s="8"/>
    </row>
    <row r="20" spans="1:18" s="110" customFormat="1" hidden="1" x14ac:dyDescent="0.25">
      <c r="A20" s="273" t="s">
        <v>219</v>
      </c>
      <c r="B20" s="289"/>
      <c r="C20" s="274"/>
      <c r="D20" s="274"/>
      <c r="E20" s="274"/>
      <c r="F20" s="274"/>
      <c r="G20" s="275"/>
      <c r="H20" s="100"/>
      <c r="I20" s="139" t="s">
        <v>251</v>
      </c>
      <c r="K20" s="100"/>
    </row>
    <row r="21" spans="1:18" s="110" customFormat="1" ht="45" hidden="1" customHeight="1" x14ac:dyDescent="0.25">
      <c r="A21" s="483"/>
      <c r="B21" s="484"/>
      <c r="C21" s="484"/>
      <c r="D21" s="484"/>
      <c r="E21" s="484"/>
      <c r="F21" s="484"/>
      <c r="G21" s="485"/>
      <c r="H21" s="100"/>
      <c r="I21" s="488" t="s">
        <v>316</v>
      </c>
      <c r="J21" s="488"/>
      <c r="K21" s="488"/>
      <c r="L21" s="488"/>
      <c r="M21" s="488"/>
      <c r="N21" s="488"/>
      <c r="O21" s="488"/>
      <c r="P21" s="488"/>
      <c r="Q21" s="488"/>
      <c r="R21" s="488"/>
    </row>
    <row r="22" spans="1:18" x14ac:dyDescent="0.25">
      <c r="A22" s="8"/>
      <c r="B22" s="8"/>
      <c r="C22" s="8"/>
      <c r="D22" s="8"/>
      <c r="E22" s="8"/>
      <c r="F22" s="8"/>
      <c r="G22" s="8"/>
      <c r="H22" s="8"/>
    </row>
    <row r="23" spans="1:18" x14ac:dyDescent="0.25">
      <c r="A23" s="8"/>
      <c r="B23" s="8"/>
      <c r="C23" s="8"/>
      <c r="D23" s="8"/>
      <c r="E23" s="8"/>
      <c r="F23" s="8"/>
      <c r="G23" s="8"/>
    </row>
    <row r="24" spans="1:18" x14ac:dyDescent="0.25">
      <c r="A24" s="8"/>
      <c r="B24" s="8"/>
      <c r="C24" s="8"/>
      <c r="D24" s="8"/>
      <c r="E24" s="8"/>
      <c r="F24" s="8"/>
      <c r="G24" s="8"/>
    </row>
    <row r="25" spans="1:18" x14ac:dyDescent="0.25">
      <c r="A25" s="8"/>
      <c r="B25" s="8"/>
      <c r="C25" s="8"/>
      <c r="D25" s="8"/>
      <c r="E25" s="8"/>
      <c r="F25" s="8"/>
      <c r="G25" s="8"/>
    </row>
    <row r="26" spans="1:18" x14ac:dyDescent="0.25">
      <c r="A26" s="8"/>
      <c r="B26" s="8"/>
      <c r="C26" s="8"/>
      <c r="D26" s="8"/>
      <c r="E26" s="8"/>
      <c r="F26" s="8"/>
      <c r="G26" s="8"/>
    </row>
    <row r="27" spans="1:18" x14ac:dyDescent="0.25">
      <c r="A27" s="8"/>
      <c r="B27" s="8"/>
      <c r="C27" s="8"/>
      <c r="D27" s="8"/>
      <c r="E27" s="8"/>
      <c r="F27" s="8"/>
      <c r="G27" s="8"/>
    </row>
    <row r="28" spans="1:18" x14ac:dyDescent="0.25">
      <c r="A28" s="8"/>
      <c r="B28" s="8"/>
      <c r="C28" s="8"/>
      <c r="D28" s="8"/>
      <c r="E28" s="8"/>
      <c r="F28" s="8"/>
      <c r="G28" s="8"/>
    </row>
    <row r="29" spans="1:18" x14ac:dyDescent="0.25">
      <c r="A29" s="8"/>
      <c r="B29" s="8"/>
      <c r="C29" s="8"/>
      <c r="D29" s="8"/>
      <c r="E29" s="8"/>
      <c r="F29" s="8"/>
      <c r="G29" s="8"/>
    </row>
    <row r="30" spans="1:18" x14ac:dyDescent="0.25">
      <c r="A30" s="8"/>
      <c r="B30" s="8"/>
      <c r="C30" s="8"/>
      <c r="D30" s="8"/>
      <c r="E30" s="8"/>
      <c r="F30" s="8"/>
      <c r="G30" s="8"/>
    </row>
    <row r="31" spans="1:18" x14ac:dyDescent="0.25">
      <c r="A31" s="8"/>
      <c r="B31" s="8"/>
      <c r="C31" s="8"/>
      <c r="D31" s="8"/>
      <c r="E31" s="8"/>
      <c r="F31" s="8"/>
      <c r="G31" s="8"/>
    </row>
    <row r="32" spans="1:18"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sheetData>
  <sheetProtection algorithmName="SHA-512" hashValue="L5QCGGevh2l/fbIG93eFZlQGu8LLWGONenh+uO0F4FgL3aPj97yoJI8kSIJJDhotaV1tNo1BFUWbMN2HDy4rwQ==" saltValue="dFanH1Lzber0ywQaTDuHPg==" spinCount="100000" sheet="1" objects="1" scenarios="1" formatCells="0" formatRows="0" insertRows="0" deleteRows="0" sort="0"/>
  <mergeCells count="26">
    <mergeCell ref="C8:D8"/>
    <mergeCell ref="C9:D9"/>
    <mergeCell ref="C10:D10"/>
    <mergeCell ref="C12:D12"/>
    <mergeCell ref="C13:D13"/>
    <mergeCell ref="A9:B9"/>
    <mergeCell ref="A10:B10"/>
    <mergeCell ref="A11:B11"/>
    <mergeCell ref="A12:B12"/>
    <mergeCell ref="A13:B13"/>
    <mergeCell ref="I18:R18"/>
    <mergeCell ref="I21:R21"/>
    <mergeCell ref="A1:F1"/>
    <mergeCell ref="C5:D5"/>
    <mergeCell ref="C6:D6"/>
    <mergeCell ref="C7:D7"/>
    <mergeCell ref="A2:G2"/>
    <mergeCell ref="A4:B4"/>
    <mergeCell ref="C4:D4"/>
    <mergeCell ref="A5:B5"/>
    <mergeCell ref="A6:B6"/>
    <mergeCell ref="A7:B7"/>
    <mergeCell ref="A18:G18"/>
    <mergeCell ref="A21:G21"/>
    <mergeCell ref="C11:D11"/>
    <mergeCell ref="A8:B8"/>
  </mergeCells>
  <pageMargins left="0.25" right="0.25" top="0.25" bottom="0.25" header="0.3" footer="0.3"/>
  <pageSetup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1"/>
  <sheetViews>
    <sheetView zoomScaleNormal="100" zoomScaleSheetLayoutView="100" workbookViewId="0">
      <selection activeCell="A5" sqref="A5"/>
    </sheetView>
  </sheetViews>
  <sheetFormatPr defaultColWidth="9.140625" defaultRowHeight="15" x14ac:dyDescent="0.25"/>
  <cols>
    <col min="1" max="1" width="39.28515625" style="8" customWidth="1"/>
    <col min="2" max="2" width="24.85546875" style="8" customWidth="1"/>
    <col min="3" max="3" width="16.42578125" style="8" customWidth="1"/>
    <col min="4" max="4" width="14.5703125" style="8" customWidth="1"/>
    <col min="5" max="5" width="12.42578125" style="8" customWidth="1"/>
    <col min="6" max="6" width="8.7109375" style="8" customWidth="1"/>
    <col min="7" max="7" width="16.28515625" style="8" customWidth="1"/>
    <col min="8" max="8" width="2.85546875" style="8" customWidth="1"/>
    <col min="9" max="13" width="9.140625" style="8"/>
    <col min="14" max="14" width="10.42578125" style="8" customWidth="1"/>
    <col min="15" max="17" width="9.140625" style="8"/>
    <col min="18" max="18" width="16.85546875" style="8" customWidth="1"/>
    <col min="19" max="19" width="9.140625" style="8"/>
    <col min="20" max="20" width="10.85546875" style="8" customWidth="1"/>
    <col min="21" max="16384" width="9.140625" style="8"/>
  </cols>
  <sheetData>
    <row r="1" spans="1:20" ht="24" customHeight="1" x14ac:dyDescent="0.25">
      <c r="A1" s="486" t="s">
        <v>189</v>
      </c>
      <c r="B1" s="486"/>
      <c r="C1" s="486"/>
      <c r="D1" s="486"/>
      <c r="E1" s="486"/>
      <c r="F1" s="486"/>
      <c r="G1" s="8">
        <f>+'Section A'!B2</f>
        <v>0</v>
      </c>
    </row>
    <row r="2" spans="1:20" ht="89.25" customHeight="1" x14ac:dyDescent="0.25">
      <c r="A2" s="491" t="s">
        <v>197</v>
      </c>
      <c r="B2" s="491"/>
      <c r="C2" s="491"/>
      <c r="D2" s="491"/>
      <c r="E2" s="491"/>
      <c r="F2" s="491"/>
      <c r="G2" s="491"/>
      <c r="H2" s="17"/>
      <c r="I2" s="17"/>
    </row>
    <row r="3" spans="1:20" x14ac:dyDescent="0.25">
      <c r="B3" s="17"/>
      <c r="C3" s="17"/>
      <c r="D3" s="17"/>
      <c r="E3" s="17"/>
      <c r="F3" s="17"/>
      <c r="G3" s="17"/>
      <c r="H3" s="17"/>
      <c r="I3" s="17"/>
    </row>
    <row r="4" spans="1:20" x14ac:dyDescent="0.25">
      <c r="A4" s="248" t="s">
        <v>311</v>
      </c>
      <c r="B4" s="248" t="s">
        <v>43</v>
      </c>
      <c r="C4" s="249" t="s">
        <v>44</v>
      </c>
      <c r="D4" s="249" t="s">
        <v>45</v>
      </c>
      <c r="E4" s="249" t="s">
        <v>46</v>
      </c>
      <c r="F4" s="249" t="s">
        <v>47</v>
      </c>
      <c r="G4" s="248" t="s">
        <v>285</v>
      </c>
      <c r="H4" s="17"/>
      <c r="I4" s="17"/>
    </row>
    <row r="5" spans="1:20" s="100" customFormat="1" x14ac:dyDescent="0.25">
      <c r="A5" s="226"/>
      <c r="B5" s="226"/>
      <c r="C5" s="86"/>
      <c r="D5" s="98"/>
      <c r="E5" s="98"/>
      <c r="F5" s="98"/>
      <c r="G5" s="99">
        <f>ROUND(+C5*E5*F5,2)</f>
        <v>0</v>
      </c>
      <c r="H5" s="123"/>
      <c r="I5" s="123"/>
    </row>
    <row r="6" spans="1:20" s="100" customFormat="1" x14ac:dyDescent="0.25">
      <c r="A6" s="197"/>
      <c r="B6" s="197"/>
      <c r="C6" s="86"/>
      <c r="D6" s="98"/>
      <c r="E6" s="98"/>
      <c r="F6" s="98"/>
      <c r="G6" s="99">
        <f t="shared" ref="G6:G8" si="0">ROUND(+C6*E6*F6,2)</f>
        <v>0</v>
      </c>
      <c r="H6" s="84"/>
      <c r="I6" s="84"/>
    </row>
    <row r="7" spans="1:20" s="100" customFormat="1" x14ac:dyDescent="0.25">
      <c r="A7" s="197"/>
      <c r="B7" s="197"/>
      <c r="C7" s="86"/>
      <c r="D7" s="98"/>
      <c r="E7" s="98"/>
      <c r="F7" s="98"/>
      <c r="G7" s="99">
        <f t="shared" si="0"/>
        <v>0</v>
      </c>
      <c r="I7" s="84"/>
    </row>
    <row r="8" spans="1:20" s="100" customFormat="1" x14ac:dyDescent="0.25">
      <c r="A8" s="197"/>
      <c r="B8" s="197"/>
      <c r="C8" s="86"/>
      <c r="D8" s="98"/>
      <c r="E8" s="98"/>
      <c r="F8" s="98"/>
      <c r="G8" s="132">
        <f t="shared" si="0"/>
        <v>0</v>
      </c>
      <c r="I8" s="84"/>
    </row>
    <row r="9" spans="1:20" s="100" customFormat="1" x14ac:dyDescent="0.25">
      <c r="A9" s="197"/>
      <c r="B9" s="197"/>
      <c r="C9" s="101"/>
      <c r="E9" s="204"/>
      <c r="F9" s="215" t="s">
        <v>249</v>
      </c>
      <c r="G9" s="76">
        <f>ROUND(SUM(G5:G8),2)</f>
        <v>0</v>
      </c>
      <c r="I9" s="113" t="s">
        <v>278</v>
      </c>
      <c r="N9" s="114"/>
      <c r="O9" s="84"/>
      <c r="P9" s="84"/>
      <c r="Q9" s="84"/>
      <c r="R9" s="84"/>
      <c r="S9" s="84"/>
      <c r="T9" s="84"/>
    </row>
    <row r="10" spans="1:20" s="100" customFormat="1" x14ac:dyDescent="0.25">
      <c r="A10" s="197"/>
      <c r="B10" s="197"/>
      <c r="C10" s="101"/>
      <c r="G10" s="104"/>
      <c r="I10" s="84"/>
      <c r="N10" s="499"/>
      <c r="O10" s="499"/>
      <c r="P10" s="114"/>
      <c r="Q10" s="499"/>
      <c r="R10" s="499"/>
      <c r="S10" s="84"/>
      <c r="T10" s="114"/>
    </row>
    <row r="11" spans="1:20" s="100" customFormat="1" hidden="1" x14ac:dyDescent="0.25">
      <c r="A11" s="347"/>
      <c r="B11" s="347"/>
      <c r="C11" s="342"/>
      <c r="D11" s="269"/>
      <c r="E11" s="269"/>
      <c r="F11" s="269"/>
      <c r="G11" s="267">
        <f t="shared" ref="G11:G12" si="1">ROUND(+C11*E11*F11,2)</f>
        <v>0</v>
      </c>
      <c r="I11" s="84"/>
      <c r="N11" s="193"/>
      <c r="O11" s="193"/>
      <c r="P11" s="114"/>
      <c r="Q11" s="193"/>
      <c r="R11" s="193"/>
      <c r="S11" s="84"/>
      <c r="T11" s="114"/>
    </row>
    <row r="12" spans="1:20" s="100" customFormat="1" hidden="1" x14ac:dyDescent="0.25">
      <c r="A12" s="347"/>
      <c r="B12" s="347"/>
      <c r="C12" s="342"/>
      <c r="D12" s="269"/>
      <c r="E12" s="269"/>
      <c r="F12" s="269"/>
      <c r="G12" s="271">
        <f t="shared" si="1"/>
        <v>0</v>
      </c>
      <c r="I12" s="84"/>
      <c r="N12" s="500"/>
      <c r="O12" s="501"/>
      <c r="P12" s="124"/>
      <c r="Q12" s="502"/>
      <c r="R12" s="502"/>
      <c r="S12" s="84"/>
      <c r="T12" s="125"/>
    </row>
    <row r="13" spans="1:20" s="100" customFormat="1" hidden="1" x14ac:dyDescent="0.25">
      <c r="A13" s="324"/>
      <c r="B13" s="324"/>
      <c r="C13" s="340"/>
      <c r="D13" s="324"/>
      <c r="E13" s="266"/>
      <c r="F13" s="266" t="s">
        <v>279</v>
      </c>
      <c r="G13" s="267">
        <f>ROUND(SUM(G10:G12),2)</f>
        <v>0</v>
      </c>
      <c r="I13" s="113" t="s">
        <v>278</v>
      </c>
      <c r="N13" s="140"/>
      <c r="O13" s="140"/>
      <c r="P13" s="124"/>
      <c r="Q13" s="503"/>
      <c r="R13" s="503"/>
      <c r="S13" s="84"/>
      <c r="T13" s="125"/>
    </row>
    <row r="14" spans="1:20" x14ac:dyDescent="0.25">
      <c r="F14" s="20"/>
      <c r="G14" s="75"/>
    </row>
    <row r="15" spans="1:20" x14ac:dyDescent="0.25">
      <c r="E15" s="233"/>
      <c r="F15" s="233" t="s">
        <v>215</v>
      </c>
      <c r="G15" s="74">
        <f>+G13+G9</f>
        <v>0</v>
      </c>
      <c r="I15" s="138" t="s">
        <v>252</v>
      </c>
    </row>
    <row r="16" spans="1:20" s="100" customFormat="1" x14ac:dyDescent="0.25">
      <c r="C16" s="101"/>
      <c r="G16" s="101"/>
    </row>
    <row r="17" spans="1:17" s="100" customFormat="1" x14ac:dyDescent="0.25">
      <c r="A17" s="105" t="s">
        <v>48</v>
      </c>
      <c r="B17" s="106"/>
      <c r="C17" s="106"/>
      <c r="D17" s="106"/>
      <c r="E17" s="106"/>
      <c r="F17" s="106"/>
      <c r="G17" s="126"/>
      <c r="I17" s="139" t="s">
        <v>251</v>
      </c>
    </row>
    <row r="18" spans="1:17" s="100" customFormat="1" ht="45" customHeight="1" x14ac:dyDescent="0.25">
      <c r="A18" s="504"/>
      <c r="B18" s="505"/>
      <c r="C18" s="505"/>
      <c r="D18" s="505"/>
      <c r="E18" s="505"/>
      <c r="F18" s="505"/>
      <c r="G18" s="506"/>
      <c r="I18" s="488" t="s">
        <v>316</v>
      </c>
      <c r="J18" s="488"/>
      <c r="K18" s="488"/>
      <c r="L18" s="488"/>
      <c r="M18" s="488"/>
      <c r="N18" s="488"/>
      <c r="O18" s="488"/>
      <c r="P18" s="488"/>
      <c r="Q18" s="488"/>
    </row>
    <row r="20" spans="1:17" s="100" customFormat="1" hidden="1" x14ac:dyDescent="0.25">
      <c r="A20" s="273" t="s">
        <v>49</v>
      </c>
      <c r="B20" s="289"/>
      <c r="C20" s="274"/>
      <c r="D20" s="274"/>
      <c r="E20" s="274"/>
      <c r="F20" s="274"/>
      <c r="G20" s="338"/>
      <c r="I20" s="139" t="s">
        <v>251</v>
      </c>
    </row>
    <row r="21" spans="1:17" s="100" customFormat="1" ht="45" hidden="1" customHeight="1" x14ac:dyDescent="0.25">
      <c r="A21" s="496"/>
      <c r="B21" s="497"/>
      <c r="C21" s="497"/>
      <c r="D21" s="497"/>
      <c r="E21" s="497"/>
      <c r="F21" s="497"/>
      <c r="G21" s="498"/>
      <c r="I21" s="488" t="s">
        <v>316</v>
      </c>
      <c r="J21" s="488"/>
      <c r="K21" s="488"/>
      <c r="L21" s="488"/>
      <c r="M21" s="488"/>
      <c r="N21" s="488"/>
      <c r="O21" s="488"/>
      <c r="P21" s="488"/>
      <c r="Q21" s="488"/>
    </row>
  </sheetData>
  <sheetProtection algorithmName="SHA-512" hashValue="2OY9c+Y3VqzpyPbjF4iMFpwK/I5sLZnLbMTmRPu9YJdgZBCvoDPSjlwnklE2JEeSnziWqHSB5sl2FWSfmY3Gog==" saltValue="0zGQnk2RrFdCZDTCl2p5aA==" spinCount="100000" sheet="1" objects="1" scenarios="1" formatCells="0" formatRows="0" insertRows="0" deleteRows="0" sort="0"/>
  <mergeCells count="11">
    <mergeCell ref="A21:G21"/>
    <mergeCell ref="A1:F1"/>
    <mergeCell ref="A2:G2"/>
    <mergeCell ref="N10:O10"/>
    <mergeCell ref="Q10:R10"/>
    <mergeCell ref="N12:O12"/>
    <mergeCell ref="Q12:R12"/>
    <mergeCell ref="Q13:R13"/>
    <mergeCell ref="A18:G18"/>
    <mergeCell ref="I21:Q21"/>
    <mergeCell ref="I18:Q18"/>
  </mergeCells>
  <printOptions horizontalCentered="1"/>
  <pageMargins left="0.25" right="0.25" top="0.25" bottom="0.25" header="0.3" footer="0.3"/>
  <pageSetup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691C890CC1C141B3769DAEBBB08F26" ma:contentTypeVersion="7" ma:contentTypeDescription="Create a new document." ma:contentTypeScope="" ma:versionID="e421a4fe5f8803a424d1170cd6b71f44">
  <xsd:schema xmlns:xsd="http://www.w3.org/2001/XMLSchema" xmlns:xs="http://www.w3.org/2001/XMLSchema" xmlns:p="http://schemas.microsoft.com/office/2006/metadata/properties" xmlns:ns1="http://schemas.microsoft.com/sharepoint/v3" xmlns:ns2="628deba3-ad18-4f7d-837d-8b626f24ef64" targetNamespace="http://schemas.microsoft.com/office/2006/metadata/properties" ma:root="true" ma:fieldsID="ccde1ab382c562759cc71332a52d597b" ns1:_="" ns2:_="">
    <xsd:import namespace="http://schemas.microsoft.com/sharepoint/v3"/>
    <xsd:import namespace="628deba3-ad18-4f7d-837d-8b626f24ef64"/>
    <xsd:element name="properties">
      <xsd:complexType>
        <xsd:sequence>
          <xsd:element name="documentManagement">
            <xsd:complexType>
              <xsd:all>
                <xsd:element ref="ns1:PublishingStartDate" minOccurs="0"/>
                <xsd:element ref="ns1:PublishingExpirationDate" minOccurs="0"/>
                <xsd:element ref="ns2:URL" minOccurs="0"/>
                <xsd:element ref="ns2:UR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8deba3-ad18-4f7d-837d-8b626f24ef64" elementFormDefault="qualified">
    <xsd:import namespace="http://schemas.microsoft.com/office/2006/documentManagement/types"/>
    <xsd:import namespace="http://schemas.microsoft.com/office/infopath/2007/PartnerControls"/>
    <xsd:element name="URL" ma:index="10"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URLs" ma:index="11" nillable="true" ma:displayName="URLs" ma:list="{3e68b601-11f6-4942-a07e-a047c38a7446}" ma:internalName="URLs" ma:showField="ComplianceAssetI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URLs xmlns="628deba3-ad18-4f7d-837d-8b626f24ef64"/>
    <URL xmlns="628deba3-ad18-4f7d-837d-8b626f24ef64">
      <Url xsi:nil="true"/>
      <Description xsi:nil="true"/>
    </URL>
  </documentManagement>
</p:properties>
</file>

<file path=customXml/itemProps1.xml><?xml version="1.0" encoding="utf-8"?>
<ds:datastoreItem xmlns:ds="http://schemas.openxmlformats.org/officeDocument/2006/customXml" ds:itemID="{CE949742-6444-4291-B955-07A08669E726}"/>
</file>

<file path=customXml/itemProps2.xml><?xml version="1.0" encoding="utf-8"?>
<ds:datastoreItem xmlns:ds="http://schemas.openxmlformats.org/officeDocument/2006/customXml" ds:itemID="{1C5CD1DF-CDD3-4569-BFE3-370EDAE51575}"/>
</file>

<file path=customXml/itemProps3.xml><?xml version="1.0" encoding="utf-8"?>
<ds:datastoreItem xmlns:ds="http://schemas.openxmlformats.org/officeDocument/2006/customXml" ds:itemID="{75908D8B-9353-4421-9146-39D838E4BF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IndustryFocused</vt:lpstr>
      <vt:lpstr>SupportiveServices</vt:lpstr>
      <vt:lpstr>Indirect Costs </vt:lpstr>
      <vt:lpstr>Narrative Summary </vt:lpstr>
      <vt:lpstr>Agency Approval</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 '!Print_Area</vt:lpstr>
      <vt:lpstr>IndustryFocused!Print_Area</vt:lpstr>
      <vt:lpstr>'Miscellaneous (other) Costs '!Print_Area</vt:lpstr>
      <vt:lpstr>'Narrative Summary '!Print_Area</vt:lpstr>
      <vt:lpstr>'Occupancy '!Print_Area</vt:lpstr>
      <vt:lpstr>Personnel!Print_Area</vt:lpstr>
      <vt:lpstr>'R &amp; D '!Print_Area</vt:lpstr>
      <vt:lpstr>'Section A'!Print_Area</vt:lpstr>
      <vt:lpstr>'Section B'!Print_Area</vt:lpstr>
      <vt:lpstr>Supplies!Print_Area</vt:lpstr>
      <vt:lpstr>SupportiveServices!Print_Area</vt:lpstr>
      <vt:lpstr>'Telecommunications '!Print_Area</vt:lpstr>
      <vt:lpstr>'Training &amp; Education'!Print_Area</vt:lpstr>
      <vt:lpstr>Travel!Print_Area</vt:lpstr>
      <vt:lpstr>Consultant!Print_Titles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Barr, John</dc:creator>
  <cp:lastModifiedBy>Barr, John</cp:lastModifiedBy>
  <cp:lastPrinted>2023-05-19T20:04:50Z</cp:lastPrinted>
  <dcterms:created xsi:type="dcterms:W3CDTF">2016-01-27T18:57:01Z</dcterms:created>
  <dcterms:modified xsi:type="dcterms:W3CDTF">2023-05-19T20:28:24Z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0x0101003D691C890CC1C141B3769DAEBBB08F26</vt:lpwstr>
  </property>
</Properties>
</file>